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 activeTab="3"/>
  </bookViews>
  <sheets>
    <sheet name="Rekapitulace" sheetId="1" r:id="rId1"/>
    <sheet name="Položky" sheetId="2" r:id="rId2"/>
    <sheet name="Rozvodnice" sheetId="3" r:id="rId3"/>
    <sheet name="Svítidla " sheetId="4" r:id="rId4"/>
    <sheet name="Slaboproudé rozvody" sheetId="5" r:id="rId5"/>
    <sheet name="EZS" sheetId="6" r:id="rId6"/>
  </sheets>
  <calcPr calcId="145621"/>
</workbook>
</file>

<file path=xl/calcChain.xml><?xml version="1.0" encoding="utf-8"?>
<calcChain xmlns="http://schemas.openxmlformats.org/spreadsheetml/2006/main">
  <c r="F20" i="6" l="1"/>
  <c r="F19" i="6"/>
  <c r="F18" i="6"/>
  <c r="F17" i="6"/>
  <c r="F16" i="6"/>
  <c r="F15" i="6"/>
  <c r="F14" i="6"/>
  <c r="F13" i="6"/>
  <c r="F12" i="6"/>
  <c r="H9" i="6"/>
  <c r="F9" i="6"/>
  <c r="H8" i="6"/>
  <c r="F8" i="6"/>
  <c r="H7" i="6"/>
  <c r="F7" i="6"/>
  <c r="H6" i="6"/>
  <c r="F6" i="6"/>
  <c r="H5" i="6"/>
  <c r="F5" i="6"/>
  <c r="H4" i="6"/>
  <c r="F4" i="6"/>
  <c r="H3" i="6"/>
  <c r="H22" i="6" s="1"/>
  <c r="F3" i="6"/>
  <c r="F22" i="6" s="1"/>
  <c r="E28" i="5"/>
  <c r="F28" i="5" s="1"/>
  <c r="E27" i="5"/>
  <c r="F27" i="5" s="1"/>
  <c r="E26" i="5"/>
  <c r="F26" i="5" s="1"/>
  <c r="E25" i="5"/>
  <c r="F25" i="5" s="1"/>
  <c r="E24" i="5"/>
  <c r="F24" i="5" s="1"/>
  <c r="E23" i="5"/>
  <c r="F23" i="5" s="1"/>
  <c r="E22" i="5"/>
  <c r="F22" i="5" s="1"/>
  <c r="E21" i="5"/>
  <c r="F21" i="5" s="1"/>
  <c r="E20" i="5"/>
  <c r="F20" i="5" s="1"/>
  <c r="E19" i="5"/>
  <c r="F19" i="5" s="1"/>
  <c r="E18" i="5"/>
  <c r="F18" i="5" s="1"/>
  <c r="F17" i="5"/>
  <c r="H14" i="5"/>
  <c r="F14" i="5"/>
  <c r="H13" i="5"/>
  <c r="F13" i="5"/>
  <c r="H12" i="5"/>
  <c r="F12" i="5"/>
  <c r="H11" i="5"/>
  <c r="F11" i="5"/>
  <c r="H10" i="5"/>
  <c r="F10" i="5"/>
  <c r="H9" i="5"/>
  <c r="F9" i="5"/>
  <c r="H8" i="5"/>
  <c r="F8" i="5"/>
  <c r="H7" i="5"/>
  <c r="F7" i="5"/>
  <c r="H6" i="5"/>
  <c r="F6" i="5"/>
  <c r="H5" i="5"/>
  <c r="F5" i="5"/>
  <c r="H4" i="5"/>
  <c r="F4" i="5"/>
  <c r="H3" i="5"/>
  <c r="H30" i="5" s="1"/>
  <c r="F3" i="5"/>
  <c r="F30" i="5" s="1"/>
  <c r="F16" i="4"/>
  <c r="F15" i="4"/>
  <c r="H14" i="4"/>
  <c r="F14" i="4"/>
  <c r="H13" i="4"/>
  <c r="H17" i="4" s="1"/>
  <c r="F13" i="4"/>
  <c r="F17" i="4" s="1"/>
  <c r="F10" i="4"/>
  <c r="F9" i="4"/>
  <c r="H8" i="4"/>
  <c r="F8" i="4"/>
  <c r="H7" i="4"/>
  <c r="F7" i="4"/>
  <c r="H6" i="4"/>
  <c r="F6" i="4"/>
  <c r="H5" i="4"/>
  <c r="F5" i="4"/>
  <c r="H4" i="4"/>
  <c r="F4" i="4"/>
  <c r="H3" i="4"/>
  <c r="H11" i="4" s="1"/>
  <c r="H20" i="4" s="1"/>
  <c r="F3" i="4"/>
  <c r="F11" i="4" s="1"/>
  <c r="F20" i="4" s="1"/>
  <c r="M81" i="3"/>
  <c r="K81" i="3"/>
  <c r="M80" i="3"/>
  <c r="K80" i="3"/>
  <c r="M79" i="3"/>
  <c r="K79" i="3"/>
  <c r="M78" i="3"/>
  <c r="K78" i="3"/>
  <c r="M77" i="3"/>
  <c r="K77" i="3"/>
  <c r="M76" i="3"/>
  <c r="K76" i="3"/>
  <c r="M75" i="3"/>
  <c r="K75" i="3"/>
  <c r="M74" i="3"/>
  <c r="K74" i="3"/>
  <c r="M73" i="3"/>
  <c r="K73" i="3"/>
  <c r="M72" i="3"/>
  <c r="M82" i="3" s="1"/>
  <c r="K72" i="3"/>
  <c r="K82" i="3" s="1"/>
  <c r="M68" i="3"/>
  <c r="K68" i="3"/>
  <c r="M67" i="3"/>
  <c r="K67" i="3"/>
  <c r="M66" i="3"/>
  <c r="K66" i="3"/>
  <c r="M65" i="3"/>
  <c r="K65" i="3"/>
  <c r="M64" i="3"/>
  <c r="K64" i="3"/>
  <c r="M63" i="3"/>
  <c r="K63" i="3"/>
  <c r="M62" i="3"/>
  <c r="K62" i="3"/>
  <c r="M61" i="3"/>
  <c r="K61" i="3"/>
  <c r="M60" i="3"/>
  <c r="K60" i="3"/>
  <c r="M59" i="3"/>
  <c r="K59" i="3"/>
  <c r="M58" i="3"/>
  <c r="K58" i="3"/>
  <c r="M57" i="3"/>
  <c r="K57" i="3"/>
  <c r="M56" i="3"/>
  <c r="K56" i="3"/>
  <c r="M55" i="3"/>
  <c r="K55" i="3"/>
  <c r="M54" i="3"/>
  <c r="M69" i="3" s="1"/>
  <c r="K54" i="3"/>
  <c r="K69" i="3" s="1"/>
  <c r="M50" i="3"/>
  <c r="K50" i="3"/>
  <c r="M49" i="3"/>
  <c r="K49" i="3"/>
  <c r="M48" i="3"/>
  <c r="K48" i="3"/>
  <c r="M47" i="3"/>
  <c r="K47" i="3"/>
  <c r="M46" i="3"/>
  <c r="K46" i="3"/>
  <c r="M45" i="3"/>
  <c r="K45" i="3"/>
  <c r="M44" i="3"/>
  <c r="K44" i="3"/>
  <c r="M43" i="3"/>
  <c r="K43" i="3"/>
  <c r="M42" i="3"/>
  <c r="K42" i="3"/>
  <c r="M41" i="3"/>
  <c r="K41" i="3"/>
  <c r="M40" i="3"/>
  <c r="M51" i="3" s="1"/>
  <c r="K40" i="3"/>
  <c r="K51" i="3" s="1"/>
  <c r="K36" i="3"/>
  <c r="K35" i="3"/>
  <c r="K34" i="3"/>
  <c r="K33" i="3"/>
  <c r="M32" i="3"/>
  <c r="K32" i="3"/>
  <c r="M31" i="3"/>
  <c r="K31" i="3"/>
  <c r="M30" i="3"/>
  <c r="K30" i="3"/>
  <c r="M29" i="3"/>
  <c r="K29" i="3"/>
  <c r="M28" i="3"/>
  <c r="K28" i="3"/>
  <c r="M27" i="3"/>
  <c r="K27" i="3"/>
  <c r="M26" i="3"/>
  <c r="K26" i="3"/>
  <c r="M25" i="3"/>
  <c r="K25" i="3"/>
  <c r="M24" i="3"/>
  <c r="M37" i="3" s="1"/>
  <c r="K24" i="3"/>
  <c r="K37" i="3" s="1"/>
  <c r="K20" i="3"/>
  <c r="K19" i="3"/>
  <c r="K18" i="3"/>
  <c r="K17" i="3"/>
  <c r="K16" i="3"/>
  <c r="K15" i="3"/>
  <c r="K21" i="3" s="1"/>
  <c r="K14" i="3"/>
  <c r="M13" i="3"/>
  <c r="K13" i="3"/>
  <c r="M12" i="3"/>
  <c r="K12" i="3"/>
  <c r="M11" i="3"/>
  <c r="K11" i="3"/>
  <c r="M10" i="3"/>
  <c r="K10" i="3"/>
  <c r="M9" i="3"/>
  <c r="K9" i="3"/>
  <c r="M8" i="3"/>
  <c r="K8" i="3"/>
  <c r="M7" i="3"/>
  <c r="K7" i="3"/>
  <c r="M6" i="3"/>
  <c r="K6" i="3"/>
  <c r="M5" i="3"/>
  <c r="M21" i="3" s="1"/>
  <c r="K5" i="3"/>
  <c r="G149" i="2"/>
  <c r="G148" i="2"/>
  <c r="G147" i="2"/>
  <c r="G146" i="2"/>
  <c r="G145" i="2"/>
  <c r="G144" i="2"/>
  <c r="G143" i="2"/>
  <c r="G142" i="2"/>
  <c r="G141" i="2"/>
  <c r="G140" i="2"/>
  <c r="G151" i="2" s="1"/>
  <c r="G139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33" i="2" s="1"/>
  <c r="G117" i="2"/>
  <c r="G103" i="2"/>
  <c r="G102" i="2"/>
  <c r="G101" i="2"/>
  <c r="G100" i="2"/>
  <c r="G99" i="2"/>
  <c r="G98" i="2"/>
  <c r="G110" i="2" s="1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106" i="2" s="1"/>
  <c r="G113" i="2" s="1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51" i="2" s="1"/>
  <c r="C19" i="1"/>
  <c r="C14" i="1"/>
  <c r="C24" i="1" s="1"/>
  <c r="C28" i="1" s="1"/>
  <c r="C10" i="1"/>
  <c r="C29" i="1" l="1"/>
  <c r="C30" i="1" s="1"/>
</calcChain>
</file>

<file path=xl/sharedStrings.xml><?xml version="1.0" encoding="utf-8"?>
<sst xmlns="http://schemas.openxmlformats.org/spreadsheetml/2006/main" count="802" uniqueCount="413">
  <si>
    <t>Rekapitulace - ELEKTROINSTALACE SILNOPROUD - II.etapa</t>
  </si>
  <si>
    <t>Kap.</t>
  </si>
  <si>
    <t>popis položky</t>
  </si>
  <si>
    <t>Základ DPH</t>
  </si>
  <si>
    <t>Základ 21%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</si>
  <si>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</si>
  <si>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</si>
  <si>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</si>
  <si>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</si>
  <si>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 5 % z pol. Č.2</t>
  </si>
  <si>
    <t xml:space="preserve">  Podíl přidružených výkonů z C21M a navázaného materiálu 6% z pol. 1+2</t>
  </si>
  <si>
    <t>Přesun dodávek 1% z pol. Č 7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</si>
  <si>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</si>
  <si>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</si>
  <si>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</si>
  <si>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</si>
  <si>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</si>
  <si>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</si>
  <si>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</si>
  <si>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</si>
  <si>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 5,2% z pol. Č. 7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</si>
  <si>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</si>
  <si>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</si>
  <si>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</si>
  <si>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</si>
  <si>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</si>
  <si>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</si>
  <si>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hodnoty DPH 21 %:</t>
  </si>
  <si>
    <t>náklady včetně DPH:</t>
  </si>
  <si>
    <t>C21M - Elektromontáže</t>
  </si>
  <si>
    <t>poř.č.</t>
  </si>
  <si>
    <t>číslo pol.</t>
  </si>
  <si>
    <t>jedn.cena</t>
  </si>
  <si>
    <t>množství</t>
  </si>
  <si>
    <t>jedn.</t>
  </si>
  <si>
    <t>celkem [Kč]</t>
  </si>
  <si>
    <t>DPH</t>
  </si>
  <si>
    <t>210010002</t>
  </si>
  <si>
    <t>trubka oheb.el.inst. typ 23 R=16mm (PO)</t>
  </si>
  <si>
    <t>m</t>
  </si>
  <si>
    <t>210010003</t>
  </si>
  <si>
    <t>trubka oheb.el.inst. typ 23 R=23mm (PO)</t>
  </si>
  <si>
    <t>210010004</t>
  </si>
  <si>
    <t>trubka oheb.el.inst. typ 23 R=29mm (PO)</t>
  </si>
  <si>
    <t>210010301</t>
  </si>
  <si>
    <t>krab.přístrojová (1901; KP 68; KZ 3) bez zapojení</t>
  </si>
  <si>
    <t>ks</t>
  </si>
  <si>
    <t>210010321</t>
  </si>
  <si>
    <t>krab.odboč.s víčkem.svor.(1903;KR 68) kruh.vč.zap.</t>
  </si>
  <si>
    <t>210010322</t>
  </si>
  <si>
    <t>krabice plastová rozbočovací i7, vč.zapojení</t>
  </si>
  <si>
    <t>210010323</t>
  </si>
  <si>
    <t>krab.odboč.s víčkem;svor.(KR 125) čtverc. vč.zap.</t>
  </si>
  <si>
    <t>210010521</t>
  </si>
  <si>
    <t>odvíčkování nebo zavíčko. víčko na závit</t>
  </si>
  <si>
    <t>210010522</t>
  </si>
  <si>
    <t>odvíčkování nebo zavíčko. víčko na šrouby</t>
  </si>
  <si>
    <t>210010603V</t>
  </si>
  <si>
    <t>Příchytka trubky  PH 16,21</t>
  </si>
  <si>
    <t>210010623V</t>
  </si>
  <si>
    <t>osazení bezšroubové  vícenásobné svorky</t>
  </si>
  <si>
    <t>210020652</t>
  </si>
  <si>
    <t>nosné konstr. pro zařízení o váze do 10 kg</t>
  </si>
  <si>
    <t>210020653</t>
  </si>
  <si>
    <t>nosné konstr. pro zařízení o váze do 50 kg</t>
  </si>
  <si>
    <t>210020654</t>
  </si>
  <si>
    <t>nosné konstr. pro zařízení o váze do 100 kg</t>
  </si>
  <si>
    <t>210020922</t>
  </si>
  <si>
    <t>protipožár.ucpávka průchod stěnou tl. 30cm</t>
  </si>
  <si>
    <t>m2</t>
  </si>
  <si>
    <t>210100001</t>
  </si>
  <si>
    <t>ukonč.vod.v rozv.vč.zap.a konc.do 2.5mm2</t>
  </si>
  <si>
    <t>210100002</t>
  </si>
  <si>
    <t>ukonč.vod.v rozv.vč.zap.a konc.do 6mm2</t>
  </si>
  <si>
    <t>210100003</t>
  </si>
  <si>
    <t>ukonč.vod.v rozv.vč.zap.a konc.do 16mm2</t>
  </si>
  <si>
    <t>210100252</t>
  </si>
  <si>
    <t>ukonč.kab.smršt.zákl.do 4x25 mm2</t>
  </si>
  <si>
    <t>210100258</t>
  </si>
  <si>
    <t>ukonč.kab.smršt.zákl.do 5x4 mm2</t>
  </si>
  <si>
    <t>210100259</t>
  </si>
  <si>
    <t>ukonč.kab.smršt.zákl.do 5x10 mm2</t>
  </si>
  <si>
    <t>11595</t>
  </si>
  <si>
    <t>Skupinový držák kabelů GRIP</t>
  </si>
  <si>
    <t>210110001</t>
  </si>
  <si>
    <t>spín.nást.prost.obyč. 1-pólový - řazení 1</t>
  </si>
  <si>
    <t>210110003</t>
  </si>
  <si>
    <t>sériový přepínač - řazení 5 nást.prost.obyč.</t>
  </si>
  <si>
    <t>210110005</t>
  </si>
  <si>
    <t>křížový přepínač - řazení 7 nást.prost.obyč.</t>
  </si>
  <si>
    <t>210110006</t>
  </si>
  <si>
    <t>rámeček 1-5 násobný</t>
  </si>
  <si>
    <t>210111012</t>
  </si>
  <si>
    <t>zás.polozap./zapuštěné 10/16A 250V 2P+Z průb.mont.</t>
  </si>
  <si>
    <t>zás.polozap./zapuštěné 10/16A 250V 2P+Z průb.mont. přepěť.</t>
  </si>
  <si>
    <t>zás.přisazená 400V/16A</t>
  </si>
  <si>
    <t>15057</t>
  </si>
  <si>
    <t>Zásuvka modulární do stolu s ochrannými kolíky, 16 A,  Sestava: 2x 230V AC s přepěťovou ochranou, 1xRJ45, 1xHDMI</t>
  </si>
  <si>
    <t>210190002</t>
  </si>
  <si>
    <t>mont.oceloplech.rozvodnic do 50kg</t>
  </si>
  <si>
    <t>210201101V</t>
  </si>
  <si>
    <t>Montáž svítidel a světelených sestav dle specifikace v TZ</t>
  </si>
  <si>
    <t>210800645</t>
  </si>
  <si>
    <t>CYA 4 mm2 zelenožlutý (PU)</t>
  </si>
  <si>
    <t>210800646</t>
  </si>
  <si>
    <t>CYA 6 mm2 zelenožlutý (PU)</t>
  </si>
  <si>
    <t>210800647</t>
  </si>
  <si>
    <t>CYA 10 mm2 zelenožlutý (PU)</t>
  </si>
  <si>
    <t>210810045</t>
  </si>
  <si>
    <t>CYKY-CYKYm 3Cx1.5 mm2 750V (PU)</t>
  </si>
  <si>
    <t>210810046</t>
  </si>
  <si>
    <t>CYKY-CYKYm 3Cx2.5 mm2 750V (PU)</t>
  </si>
  <si>
    <t>210810052</t>
  </si>
  <si>
    <t>CYKY-CYKYm 5Cx6 mm2 750V (PU)</t>
  </si>
  <si>
    <t>210810055</t>
  </si>
  <si>
    <t>CYKY-CYKYm 5Cx1.5 mm2 750V (PU)</t>
  </si>
  <si>
    <t>210810056</t>
  </si>
  <si>
    <t>CYKY-CYKYm 5Cx2.5 mm2 750V (PU)</t>
  </si>
  <si>
    <t>210810057</t>
  </si>
  <si>
    <t>CYKY-CYKYm 5Cx4 mm2 750V (PU)</t>
  </si>
  <si>
    <t>11925</t>
  </si>
  <si>
    <t>Ocelový kabelový  drátěný  žlab 200/50mm, vč. spojek a příslušenství</t>
  </si>
  <si>
    <t>210950101</t>
  </si>
  <si>
    <t>označovací štítek na kabel(navíc proti ČSN)</t>
  </si>
  <si>
    <t>210950201</t>
  </si>
  <si>
    <t>přípl. za zatahování kab. při váze kab. do 0.75kg</t>
  </si>
  <si>
    <t>210950202</t>
  </si>
  <si>
    <t>přípl. za zatahování kab. při váze kab. do 2kg</t>
  </si>
  <si>
    <t>211010006</t>
  </si>
  <si>
    <t>osaz.hmožd.do zdi z pál.cihel/stř.tvrd.kamene HM 8</t>
  </si>
  <si>
    <t>215011366V</t>
  </si>
  <si>
    <t>krab.rozvodka do 4mm2 vč.zapoj.</t>
  </si>
  <si>
    <t>Celkem za ceník:</t>
  </si>
  <si>
    <t>Materiály</t>
  </si>
  <si>
    <t>00201</t>
  </si>
  <si>
    <t>trubka ohebná instal. PVC 2316 R=16mm</t>
  </si>
  <si>
    <t>00202</t>
  </si>
  <si>
    <t>trubka ohebná instal. PVC 2323 R=23mm</t>
  </si>
  <si>
    <t>00203</t>
  </si>
  <si>
    <t>trubka ohebná instal. PVC 2329 R=29mm</t>
  </si>
  <si>
    <t>00303</t>
  </si>
  <si>
    <t>krabice KR 68</t>
  </si>
  <si>
    <t>00305</t>
  </si>
  <si>
    <t>krabice KR 97</t>
  </si>
  <si>
    <t>00308</t>
  </si>
  <si>
    <t>krabice KR 125/1</t>
  </si>
  <si>
    <t>00313</t>
  </si>
  <si>
    <t>krabice plastová rozbočovací i7</t>
  </si>
  <si>
    <t>02803</t>
  </si>
  <si>
    <t>CY  1.5mm2 černý</t>
  </si>
  <si>
    <t>02943</t>
  </si>
  <si>
    <t>CYKY 5x6mm2</t>
  </si>
  <si>
    <t>02960</t>
  </si>
  <si>
    <t>CYKY 5Cx1.5mm2</t>
  </si>
  <si>
    <t>02961</t>
  </si>
  <si>
    <t>CYKY 5Cx2.5mm2</t>
  </si>
  <si>
    <t>02962</t>
  </si>
  <si>
    <t>CYKY 5Cx4mm2</t>
  </si>
  <si>
    <t>04100</t>
  </si>
  <si>
    <t>Fe profil U 40</t>
  </si>
  <si>
    <t>kg</t>
  </si>
  <si>
    <t>04135</t>
  </si>
  <si>
    <t>protipožár.ucpávka průchodu stěnou tl. 15-50cm</t>
  </si>
  <si>
    <t>05151</t>
  </si>
  <si>
    <t>hmoždinka HM8</t>
  </si>
  <si>
    <t>11500</t>
  </si>
  <si>
    <t>11504</t>
  </si>
  <si>
    <t xml:space="preserve">Ventilátor  DN100 se zpětnou klapkou </t>
  </si>
  <si>
    <t>11511</t>
  </si>
  <si>
    <t>Ventilátorové relé CS</t>
  </si>
  <si>
    <t>11548</t>
  </si>
  <si>
    <t xml:space="preserve">Ocelový profil 60x80mm, tl. 6mm </t>
  </si>
  <si>
    <t>11600</t>
  </si>
  <si>
    <t>Bezšroubová pružinová svorka  3-5násobná  1,5-2,5mm2</t>
  </si>
  <si>
    <t>11601</t>
  </si>
  <si>
    <t>krab.rozvodka do 4mm2</t>
  </si>
  <si>
    <t>Zásuvka dvojnásobná s ochrannými kolíky, s clonkami, s natočenou dutinou,  IP 40 16 A, 250 V AC, Upevnění šrouby. Bezšroubové svorky (pro vodiče 1,5-2,5 mm? Cu),  Řazení: 2x(2P+PE), Barva bílá</t>
  </si>
  <si>
    <t>Zásuvka jednonásobná s ochrannými kolíky, s clonkami, s natočenou dutinou,  IP 40 16 A, 250 V AC, Upevnění šrouby. Bezšroubové svorky (pro vodiče 1,5-2,5 mm? Cu),  Řazení: 2x(2P+PE), Barva bílá</t>
  </si>
  <si>
    <t>Zásuvka jednonásobná s ochrannými kolíky, s clonkami, s natočenou dutinou,  IP 40 16 A, 250 V AC, Upevnění šrouby. Bezšroubové svorky (pro vodiče 1,5-2,5 mm? Cu),  Řazení: 2x(2P+PE), Barva bílá - s přepěťovou ochranou</t>
  </si>
  <si>
    <t>Zásuvka jednonásobná s ochrannými kolíky, s clonkami, s natočenou dutinou,  IP 44 16 A, 250 V AC, Upevnění šrouby, přisazená, Řazení: 2x(2P+PE), Barva bílá</t>
  </si>
  <si>
    <t>Zásuvka 400V AC s ochrannými kolíky, IP 44 16 A, Upevnění šrouby,  Řazení: 3P+N+PE</t>
  </si>
  <si>
    <t>30014</t>
  </si>
  <si>
    <t>rámeček jednonásobný</t>
  </si>
  <si>
    <t>rámeček dvojnásobný</t>
  </si>
  <si>
    <t>rámeček trojnásobný</t>
  </si>
  <si>
    <t>rámeček čtyřnásobný</t>
  </si>
  <si>
    <t>rámeček pětinásobný</t>
  </si>
  <si>
    <t>33826</t>
  </si>
  <si>
    <t>CYA   4mm2 zelenožlutý</t>
  </si>
  <si>
    <t>33836</t>
  </si>
  <si>
    <t>CYA   6mm2 zelenožlutý</t>
  </si>
  <si>
    <t>33846</t>
  </si>
  <si>
    <t>CYA  10mm2 zelenožlutý</t>
  </si>
  <si>
    <t>33914</t>
  </si>
  <si>
    <t>CYKY 3Cx1.5mm2</t>
  </si>
  <si>
    <t>33918</t>
  </si>
  <si>
    <t>CYKY 3Cx2.5mm2</t>
  </si>
  <si>
    <t>34628</t>
  </si>
  <si>
    <t xml:space="preserve">Přístroj ovládače zapínacího 10 A, 250 V AC, Upevnění šrouby. Bezšroubové svorky (pro vodiče 1-2,5 mm2). Řazení: 1/0, kryt  - barva  bílá  </t>
  </si>
  <si>
    <t>34636</t>
  </si>
  <si>
    <t>Přístroj přepínače sériového  10 AX, 250 V AC, Upevnění šrouby. Bezšroubové svorky (pro vodiče 1-2,5 mm?). Řazení: 5, kryt - barva bílá</t>
  </si>
  <si>
    <t>34644</t>
  </si>
  <si>
    <t xml:space="preserve">Přístroj přepínače křížového 10 AX, 250 V AC, Upevnění šrouby. Bezšroubové svorky (pro vodiče 1-2,5 mm2). Řazení: 7, kryt - barva bílá </t>
  </si>
  <si>
    <t xml:space="preserve">Přístroj ovládače žaluziového 10 AX, 250 V AC, Upevnění šrouby, kryt - barva bílá </t>
  </si>
  <si>
    <t>vlastní</t>
  </si>
  <si>
    <t>HDMI kabel 1.4, délka 15m</t>
  </si>
  <si>
    <t>Celkem za materiály:</t>
  </si>
  <si>
    <t xml:space="preserve">Prořez (5,00%): </t>
  </si>
  <si>
    <t xml:space="preserve">Cena za materiály + prořez celkem: </t>
  </si>
  <si>
    <t>Dodávky zařízení (specifikace)</t>
  </si>
  <si>
    <t>O 1</t>
  </si>
  <si>
    <t>01</t>
  </si>
  <si>
    <t>Rozvodnice PR1</t>
  </si>
  <si>
    <t>O 2</t>
  </si>
  <si>
    <t>02</t>
  </si>
  <si>
    <t>Rozvodnice PR2</t>
  </si>
  <si>
    <t>O 3</t>
  </si>
  <si>
    <t>03</t>
  </si>
  <si>
    <t>Rozvodnice RM3</t>
  </si>
  <si>
    <t>O 4</t>
  </si>
  <si>
    <t>04</t>
  </si>
  <si>
    <t>Rozvodnice RM5</t>
  </si>
  <si>
    <t>O 5</t>
  </si>
  <si>
    <t>05</t>
  </si>
  <si>
    <t>Rozvodnice RM5.1</t>
  </si>
  <si>
    <t>O 6</t>
  </si>
  <si>
    <t>06</t>
  </si>
  <si>
    <t>Dodávka a montáž podhledu stropu, rastr 600x600mm barva bílá</t>
  </si>
  <si>
    <t>O 7</t>
  </si>
  <si>
    <t>07</t>
  </si>
  <si>
    <t xml:space="preserve">Pojízdné lešení </t>
  </si>
  <si>
    <t>sada</t>
  </si>
  <si>
    <t>O 8</t>
  </si>
  <si>
    <t>08</t>
  </si>
  <si>
    <t>Zabezpečení podlah v dotčených prostorech při stavebních pracech , geotextílie, PVC folie</t>
  </si>
  <si>
    <t>kpl</t>
  </si>
  <si>
    <t>O 9</t>
  </si>
  <si>
    <t>09</t>
  </si>
  <si>
    <t xml:space="preserve">Zapravení omítek, přesun hmot </t>
  </si>
  <si>
    <t>O 10</t>
  </si>
  <si>
    <t>10</t>
  </si>
  <si>
    <t>odvoz a uložení vybourané suti na skládku</t>
  </si>
  <si>
    <t>t</t>
  </si>
  <si>
    <t>O 11</t>
  </si>
  <si>
    <t>11</t>
  </si>
  <si>
    <t>2x malba barevná primalex inspiro</t>
  </si>
  <si>
    <t>O 12</t>
  </si>
  <si>
    <t>12</t>
  </si>
  <si>
    <t xml:space="preserve">Nátěr soklu = 2x základ 1x email    </t>
  </si>
  <si>
    <t>O 13</t>
  </si>
  <si>
    <t>13</t>
  </si>
  <si>
    <t>Dodávka svítidel</t>
  </si>
  <si>
    <t>O 14</t>
  </si>
  <si>
    <t>14</t>
  </si>
  <si>
    <t>Dodávka slaboproudých rozvodů</t>
  </si>
  <si>
    <t>O 15</t>
  </si>
  <si>
    <t>15</t>
  </si>
  <si>
    <t>Dodávka EZS</t>
  </si>
  <si>
    <t>Celkem za dodávky:</t>
  </si>
  <si>
    <t>Práce v HZS</t>
  </si>
  <si>
    <t>Úklid pracoviště</t>
  </si>
  <si>
    <t>hod.</t>
  </si>
  <si>
    <t>Vypracování výchozí revize  elektro</t>
  </si>
  <si>
    <t>Vypracování protokolů o měření umělého osvětlení</t>
  </si>
  <si>
    <t>Protokol o měření LAN kabeláže</t>
  </si>
  <si>
    <t>Účast ved. montéra při revizi</t>
  </si>
  <si>
    <t>Demontáž stávajích rozvodů , přepojení elektroinstalace , zabezpečení rozvodů</t>
  </si>
  <si>
    <t>Demontáž stávajích slaboproudých rozvodů , přepojení , zabezpečení rozvodů</t>
  </si>
  <si>
    <t>Demontáž stávajích rozvodů EZS , přepojení , zabezpečení rozvodů</t>
  </si>
  <si>
    <t>Bourací a zednické práce</t>
  </si>
  <si>
    <t>Napojení na stávající rozvody</t>
  </si>
  <si>
    <t>Zabezpečení pracoviště</t>
  </si>
  <si>
    <t>Celkem za práci v HZS:</t>
  </si>
  <si>
    <t xml:space="preserve">  CENOVÝ  ROZPOČET - ROZVODNICE</t>
  </si>
  <si>
    <t>Č.</t>
  </si>
  <si>
    <t>Popis</t>
  </si>
  <si>
    <t>Typové označení</t>
  </si>
  <si>
    <t>cena / kus</t>
  </si>
  <si>
    <t>Celkem</t>
  </si>
  <si>
    <t>Celková nákupní cena [Kč]</t>
  </si>
  <si>
    <t>1</t>
  </si>
  <si>
    <t>Rozvodnice, POD omítku, bílé dveře, N/PE svorkovnice, 3 řady, 72 modulů</t>
  </si>
  <si>
    <t>BF-U-3/72-C</t>
  </si>
  <si>
    <t>2</t>
  </si>
  <si>
    <t>Zaslepovací pás max. délka 1m, pro výřezy 45mm, šedý</t>
  </si>
  <si>
    <t>NBP-1000</t>
  </si>
  <si>
    <t>3</t>
  </si>
  <si>
    <t>Hlavní vypínač, 3-pól, In=100A</t>
  </si>
  <si>
    <t>IS-100/3</t>
  </si>
  <si>
    <t>4</t>
  </si>
  <si>
    <t>Svodič přepětí třídy T1+T2 (B+C), 4pól sada pro TN-S</t>
  </si>
  <si>
    <t>SPBT12-280/4</t>
  </si>
  <si>
    <t>5</t>
  </si>
  <si>
    <t>Jistič PL7, char B, 3-pólový, Icn=10kA, In=63A</t>
  </si>
  <si>
    <t>PL7-B63/3</t>
  </si>
  <si>
    <t>6</t>
  </si>
  <si>
    <t>Jistič PL7, char C, 3-pólový, Icn=10kA, In=40A</t>
  </si>
  <si>
    <t>PL7-C40/3</t>
  </si>
  <si>
    <t>7</t>
  </si>
  <si>
    <t>Chránič Ir=250A, typ AC, 4-pól, Idn=0.03A, In=63A</t>
  </si>
  <si>
    <t>PF7-63/4/003</t>
  </si>
  <si>
    <t>8</t>
  </si>
  <si>
    <t>Zapojení rozvodnice ,propojovací lišty sJistič PL7, char B, 3-pólový, Icn=10kA, In=25A</t>
  </si>
  <si>
    <t>PL7-B25/3</t>
  </si>
  <si>
    <t>9</t>
  </si>
  <si>
    <t>Jistič PL7, char B, 3-pólový, Icn=10kA, In=16A</t>
  </si>
  <si>
    <t>PL7-B16/3</t>
  </si>
  <si>
    <t>Jistič PL7, char C, 3-pólový, Icn=10kA, In=6A</t>
  </si>
  <si>
    <t>PL7-C6/3</t>
  </si>
  <si>
    <t>Instalační stykač, 230V~, 25A, 4zap. kont.</t>
  </si>
  <si>
    <t>Z-SCH230/25-40</t>
  </si>
  <si>
    <t>Jistič PL7, char B, 1-pólový, Icn=10kA, In=16A</t>
  </si>
  <si>
    <t>PL7-B16/1</t>
  </si>
  <si>
    <t>Chránič Ir=250A, typ AC, 4-pól, Idn=0.03A, In=40A</t>
  </si>
  <si>
    <t>PF7-40/4/003</t>
  </si>
  <si>
    <t>Jistič PL7, char B, 1-pólový, Icn=10kA, In=10A</t>
  </si>
  <si>
    <t>PL7-B10/1</t>
  </si>
  <si>
    <t>Propojovací lišta 1m, 3-pól, In=63A, 10mm2</t>
  </si>
  <si>
    <t>Z-GV-10/3P-3TE</t>
  </si>
  <si>
    <t>16</t>
  </si>
  <si>
    <t>Zapojení rozvodnice ,propojovací lišty svorky , drátování ...</t>
  </si>
  <si>
    <t>Rozváděč PR2</t>
  </si>
  <si>
    <t>Rozvodnice, POD omítku, bílé dveře, N/PE svorkovnice, 4 řady, 96 modulů</t>
  </si>
  <si>
    <t>BF-U-4/96-C</t>
  </si>
  <si>
    <t>Záslepka pro výřezy 45mm (10TE) bílá</t>
  </si>
  <si>
    <t>Hlavní vypínač, 3-pól, In=100Hlavní vypínač, 3-pól, In=63A</t>
  </si>
  <si>
    <t>IS-63/3</t>
  </si>
  <si>
    <t>Jistič PL7, char B, 3-pólový, Icn=10kA, In=25A</t>
  </si>
  <si>
    <t>Chránič Ir=250A, typ AC, 4-pól, Idn=0.03A, In=25A</t>
  </si>
  <si>
    <t>PF7-25/4/003</t>
  </si>
  <si>
    <t>Jistič PL7, char B, 1-pólový, Icn=10kA, In=6A</t>
  </si>
  <si>
    <t>PL7-B6/1</t>
  </si>
  <si>
    <t>Zvonkový transformátor Un2=12/24V, 63VA, bezpeč.</t>
  </si>
  <si>
    <t>TR-G2/63-SF</t>
  </si>
  <si>
    <t>Chránič s nadproudovou ochranou, Ir=250A, AC, 1+N, 10kA, char.B, Idn=0.03A, In=13A</t>
  </si>
  <si>
    <t>PFL7-13/1N/B/003</t>
  </si>
  <si>
    <t>Rozváděč RM3</t>
  </si>
  <si>
    <t>Rozvodnice KLV, pod omítku, plech.dveře, šroubová svorkovnice, řad 4, modulů 56</t>
  </si>
  <si>
    <t>KLV-48UPS-F</t>
  </si>
  <si>
    <t>Hlavní vypínač, 3-pól, In=40A</t>
  </si>
  <si>
    <t>IS-40/3</t>
  </si>
  <si>
    <t>Rozváděč RM5</t>
  </si>
  <si>
    <t xml:space="preserve">Rozvodnice, POD omítku, bílé dveře, N/PE svorkovnice, 3 řady, 72 modulů </t>
  </si>
  <si>
    <t>Jistič PL7, char C, 3-pólový, Icn=10kA, In=16A</t>
  </si>
  <si>
    <t>PL7-C16/3</t>
  </si>
  <si>
    <t>Jistič PL7, char C, 3-pólový, Icn=10kA, In=25A</t>
  </si>
  <si>
    <t>PL7-C25/3</t>
  </si>
  <si>
    <t>Rozvodnice KLV, pod omítku, plech.dveře, šroubová svorkovnice, řad 2, modulů 28</t>
  </si>
  <si>
    <t>KLV-24UPS-F</t>
  </si>
  <si>
    <t>Hlavní vypínač, 3-pól, In=32A</t>
  </si>
  <si>
    <t>IS-32/3</t>
  </si>
  <si>
    <t>Jistič PL7, char B, 3-pólový, Icn=10kA, In=20A</t>
  </si>
  <si>
    <t>PL7-B20/3</t>
  </si>
  <si>
    <t xml:space="preserve">  CENOVÝ  ROZPOČET - SVÍTIDLA</t>
  </si>
  <si>
    <t>Položka č.</t>
  </si>
  <si>
    <t>Kód</t>
  </si>
  <si>
    <t>Cena/ks</t>
  </si>
  <si>
    <t>Celkem Kč</t>
  </si>
  <si>
    <t>nákup</t>
  </si>
  <si>
    <t>nákup celkem</t>
  </si>
  <si>
    <t>A</t>
  </si>
  <si>
    <t xml:space="preserve">LED panel 38W 3400lm </t>
  </si>
  <si>
    <t>B</t>
  </si>
  <si>
    <t xml:space="preserve">24W CW LED SVÍTIDLO PŘ.ČT IP44/24W/CW </t>
  </si>
  <si>
    <t>C</t>
  </si>
  <si>
    <t>24W CW LED SVÍTIDLO PŘ.ČT IP44/24W/CW s čidlem</t>
  </si>
  <si>
    <t>D</t>
  </si>
  <si>
    <t>LED svítidlo 36W IP65</t>
  </si>
  <si>
    <t>E</t>
  </si>
  <si>
    <t>Nouzové svítidlo LED přisazené stropní s piktogramem</t>
  </si>
  <si>
    <t>NZ</t>
  </si>
  <si>
    <t>Nouzový zdroj pro LED svítidlo A, F</t>
  </si>
  <si>
    <t>F</t>
  </si>
  <si>
    <t xml:space="preserve">LED panel prisma 38W 3400lm </t>
  </si>
  <si>
    <t>G</t>
  </si>
  <si>
    <t>LED panel prisma 38W 3400lm stmívatelné</t>
  </si>
  <si>
    <t xml:space="preserve"> CELKEM</t>
  </si>
  <si>
    <t>včetně světelných zdrojů</t>
  </si>
  <si>
    <t>Ekologický poplatek</t>
  </si>
  <si>
    <t xml:space="preserve"> recyklace svítidel</t>
  </si>
  <si>
    <t xml:space="preserve"> recyklace světelných zdrojů</t>
  </si>
  <si>
    <t>včetně světelných zdrojů a recyklace</t>
  </si>
  <si>
    <t xml:space="preserve"> Veškeré uvedené ceny jsou bez DPH.</t>
  </si>
  <si>
    <t xml:space="preserve">  CENOVÝ  ROZPOČET - SLP</t>
  </si>
  <si>
    <t>Popis materiál</t>
  </si>
  <si>
    <t>mj</t>
  </si>
  <si>
    <t>počet</t>
  </si>
  <si>
    <t>Nákup</t>
  </si>
  <si>
    <t>Celkem nákup</t>
  </si>
  <si>
    <t>Kabel UTP cat5e</t>
  </si>
  <si>
    <t>konektor RJ45 cat5e</t>
  </si>
  <si>
    <t>maska 2x RJ45</t>
  </si>
  <si>
    <t>zásuvka LAN 2xRJ45 Valena</t>
  </si>
  <si>
    <t>rack 12U</t>
  </si>
  <si>
    <t>polička do racku</t>
  </si>
  <si>
    <t>switch 48port</t>
  </si>
  <si>
    <t>vyvazovací panel</t>
  </si>
  <si>
    <t>patch kord cat5e 0,5m</t>
  </si>
  <si>
    <t>napájecí lišta 5x230V s přepěťovou ochranou</t>
  </si>
  <si>
    <t>PoE Wi-Fi hotspot 2,4GHz/5GHz</t>
  </si>
  <si>
    <t>Telefonní zásuvka komplet</t>
  </si>
  <si>
    <t>Popis montáže</t>
  </si>
  <si>
    <t xml:space="preserve">  CENOVÝ  ROZPOČET - EZS</t>
  </si>
  <si>
    <t>Kabel BUS 2x0,8+4x0,22</t>
  </si>
  <si>
    <t>Expandér ZX8 v krytu s tamperem</t>
  </si>
  <si>
    <t>NZ pro ACS s místem pro aku 12V/18Ah</t>
  </si>
  <si>
    <t>PIR detektor stropní BUS</t>
  </si>
  <si>
    <t>PIR detektor, 12m</t>
  </si>
  <si>
    <t>Akumulátor 12V/18Ah</t>
  </si>
  <si>
    <t>Klávesnice s LCD displejem</t>
  </si>
  <si>
    <t>Nastavení, naprogramování</t>
  </si>
  <si>
    <t>Zaškolení obsluhy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</si>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</sst>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&quot;[$Kč-405];&quot;-&quot;#,##0.00&quot; &quot;[$Kč-405]"/>
    <numFmt numFmtId="165" formatCode="#,##0&quot; &quot;[$Kč-405];&quot;-&quot;#,##0&quot; &quot;[$Kč-405]"/>
  </numFmts>
  <fonts count="20">
    <font>
      <sz val="11"/>
      <color indexed="8"/>
      <name val="Calibri"/>
    </font>
    <font>
      <b/>
      <sz val="16"/>
      <color indexed="9"/>
      <name val="Arial"/>
    </font>
    <font>
      <sz val="8"/>
      <color indexed="8"/>
      <name val="Arial"/>
    </font>
    <font>
      <b/>
      <sz val="8"/>
      <color indexed="8"/>
      <name val="Arial"/>
    </font>
    <font>
      <sz val="9"/>
      <color indexed="8"/>
      <name val="Courier New"/>
    </font>
    <font>
      <b/>
      <sz val="12"/>
      <color indexed="9"/>
      <name val="Arial"/>
    </font>
    <font>
      <b/>
      <sz val="9"/>
      <color indexed="8"/>
      <name val="Courier New"/>
    </font>
    <font>
      <sz val="14"/>
      <color indexed="8"/>
      <name val="Tahoma Bold"/>
    </font>
    <font>
      <b/>
      <sz val="10"/>
      <color indexed="8"/>
      <name val="Arial CE"/>
    </font>
    <font>
      <sz val="10"/>
      <color indexed="8"/>
      <name val="Arial CE"/>
    </font>
    <font>
      <sz val="10"/>
      <color indexed="8"/>
      <name val="Helvetica"/>
    </font>
    <font>
      <sz val="10"/>
      <color indexed="8"/>
      <name val="Tahoma"/>
    </font>
    <font>
      <sz val="9"/>
      <color indexed="8"/>
      <name val="Tahoma Bold"/>
    </font>
    <font>
      <sz val="8"/>
      <color indexed="8"/>
      <name val="Calibri"/>
    </font>
    <font>
      <sz val="10"/>
      <color indexed="8"/>
      <name val="Calibri"/>
    </font>
    <font>
      <sz val="8"/>
      <color indexed="8"/>
      <name val="Tahoma"/>
    </font>
    <font>
      <sz val="14"/>
      <color indexed="8"/>
      <name val="Tahoma"/>
    </font>
    <font>
      <sz val="10"/>
      <color indexed="8"/>
      <name val="Tahoma Bold"/>
    </font>
    <font>
      <sz val="8"/>
      <color indexed="8"/>
      <name val="Tahoma Bold"/>
    </font>
    <font>
      <sz val="8"/>
      <color indexed="8"/>
      <name val="Arial CE"/>
    </font>
  </fonts>
  <fills count="10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</fills>
  <borders count="75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/>
      <top/>
      <bottom/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11"/>
      </right>
      <top style="hair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hair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hair">
        <color indexed="8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233">
    <xf numFmtId="0" fontId="0" fillId="0" borderId="0" xfId="0" applyFont="1" applyAlignment="1"/>
    <xf numFmtId="0" fontId="0" fillId="0" borderId="0" xfId="0" applyNumberFormat="1" applyFont="1" applyAlignment="1"/>
    <xf numFmtId="0" fontId="0" fillId="2" borderId="2" xfId="0" applyFont="1" applyFill="1" applyBorder="1" applyAlignment="1">
      <alignment vertical="top"/>
    </xf>
    <xf numFmtId="49" fontId="2" fillId="3" borderId="3" xfId="0" applyNumberFormat="1" applyFont="1" applyFill="1" applyBorder="1" applyAlignment="1">
      <alignment horizontal="right" vertical="top"/>
    </xf>
    <xf numFmtId="49" fontId="0" fillId="3" borderId="4" xfId="0" applyNumberFormat="1" applyFont="1" applyFill="1" applyBorder="1" applyAlignment="1">
      <alignment vertical="top"/>
    </xf>
    <xf numFmtId="49" fontId="2" fillId="3" borderId="4" xfId="0" applyNumberFormat="1" applyFont="1" applyFill="1" applyBorder="1" applyAlignment="1">
      <alignment horizontal="right" vertical="top"/>
    </xf>
    <xf numFmtId="49" fontId="2" fillId="3" borderId="5" xfId="0" applyNumberFormat="1" applyFont="1" applyFill="1" applyBorder="1" applyAlignment="1">
      <alignment horizontal="right" vertical="top"/>
    </xf>
    <xf numFmtId="49" fontId="3" fillId="2" borderId="6" xfId="0" applyNumberFormat="1" applyFont="1" applyFill="1" applyBorder="1" applyAlignment="1">
      <alignment horizontal="right" vertical="top"/>
    </xf>
    <xf numFmtId="49" fontId="3" fillId="2" borderId="6" xfId="0" applyNumberFormat="1" applyFont="1" applyFill="1" applyBorder="1" applyAlignment="1">
      <alignment vertical="top" wrapText="1"/>
    </xf>
    <xf numFmtId="2" fontId="3" fillId="2" borderId="6" xfId="0" applyNumberFormat="1" applyFont="1" applyFill="1" applyBorder="1" applyAlignment="1">
      <alignment vertical="top"/>
    </xf>
    <xf numFmtId="0" fontId="2" fillId="2" borderId="1" xfId="0" applyNumberFormat="1" applyFont="1" applyFill="1" applyBorder="1" applyAlignment="1">
      <alignment horizontal="right" vertical="top"/>
    </xf>
    <xf numFmtId="49" fontId="0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/>
    </xf>
    <xf numFmtId="2" fontId="0" fillId="2" borderId="1" xfId="0" applyNumberFormat="1" applyFont="1" applyFill="1" applyBorder="1" applyAlignment="1">
      <alignment vertical="top"/>
    </xf>
    <xf numFmtId="0" fontId="2" fillId="2" borderId="2" xfId="0" applyNumberFormat="1" applyFont="1" applyFill="1" applyBorder="1" applyAlignment="1">
      <alignment horizontal="right" vertical="top"/>
    </xf>
    <xf numFmtId="49" fontId="0" fillId="2" borderId="2" xfId="0" applyNumberFormat="1" applyFont="1" applyFill="1" applyBorder="1" applyAlignment="1">
      <alignment vertical="top" wrapText="1"/>
    </xf>
    <xf numFmtId="4" fontId="0" fillId="2" borderId="2" xfId="0" applyNumberFormat="1" applyFont="1" applyFill="1" applyBorder="1" applyAlignment="1">
      <alignment vertical="top"/>
    </xf>
    <xf numFmtId="2" fontId="0" fillId="2" borderId="2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right" vertical="top"/>
    </xf>
    <xf numFmtId="4" fontId="3" fillId="2" borderId="6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right" vertical="top"/>
    </xf>
    <xf numFmtId="0" fontId="0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right" vertical="top"/>
    </xf>
    <xf numFmtId="49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/>
    </xf>
    <xf numFmtId="2" fontId="3" fillId="2" borderId="1" xfId="0" applyNumberFormat="1" applyFont="1" applyFill="1" applyBorder="1" applyAlignment="1">
      <alignment vertical="top"/>
    </xf>
    <xf numFmtId="49" fontId="3" fillId="2" borderId="2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vertical="top"/>
    </xf>
    <xf numFmtId="2" fontId="3" fillId="2" borderId="2" xfId="0" applyNumberFormat="1" applyFont="1" applyFill="1" applyBorder="1" applyAlignment="1">
      <alignment vertical="top"/>
    </xf>
    <xf numFmtId="0" fontId="2" fillId="2" borderId="2" xfId="0" applyFont="1" applyFill="1" applyBorder="1" applyAlignment="1">
      <alignment horizontal="right" vertical="top"/>
    </xf>
    <xf numFmtId="0" fontId="0" fillId="2" borderId="2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7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/>
    </xf>
    <xf numFmtId="49" fontId="4" fillId="2" borderId="8" xfId="0" applyNumberFormat="1" applyFont="1" applyFill="1" applyBorder="1" applyAlignment="1">
      <alignment vertical="top"/>
    </xf>
    <xf numFmtId="4" fontId="4" fillId="4" borderId="9" xfId="0" applyNumberFormat="1" applyFont="1" applyFill="1" applyBorder="1" applyAlignment="1">
      <alignment horizontal="right" vertical="top"/>
    </xf>
    <xf numFmtId="2" fontId="4" fillId="2" borderId="10" xfId="0" applyNumberFormat="1" applyFont="1" applyFill="1" applyBorder="1" applyAlignment="1">
      <alignment horizontal="right" vertical="top"/>
    </xf>
    <xf numFmtId="2" fontId="4" fillId="2" borderId="1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vertical="top"/>
    </xf>
    <xf numFmtId="4" fontId="4" fillId="2" borderId="11" xfId="0" applyNumberFormat="1" applyFont="1" applyFill="1" applyBorder="1" applyAlignment="1">
      <alignment horizontal="right" vertical="top"/>
    </xf>
    <xf numFmtId="4" fontId="4" fillId="5" borderId="9" xfId="0" applyNumberFormat="1" applyFont="1" applyFill="1" applyBorder="1" applyAlignment="1">
      <alignment horizontal="right" vertical="top"/>
    </xf>
    <xf numFmtId="2" fontId="0" fillId="2" borderId="12" xfId="0" applyNumberFormat="1" applyFont="1" applyFill="1" applyBorder="1" applyAlignment="1">
      <alignment vertical="top"/>
    </xf>
    <xf numFmtId="0" fontId="0" fillId="0" borderId="0" xfId="0" applyNumberFormat="1" applyFont="1" applyAlignment="1"/>
    <xf numFmtId="49" fontId="2" fillId="3" borderId="4" xfId="0" applyNumberFormat="1" applyFont="1" applyFill="1" applyBorder="1" applyAlignment="1">
      <alignment horizontal="left" vertical="top"/>
    </xf>
    <xf numFmtId="1" fontId="2" fillId="2" borderId="6" xfId="0" applyNumberFormat="1" applyFont="1" applyFill="1" applyBorder="1" applyAlignment="1">
      <alignment horizontal="right" vertical="top"/>
    </xf>
    <xf numFmtId="49" fontId="2" fillId="2" borderId="6" xfId="0" applyNumberFormat="1" applyFont="1" applyFill="1" applyBorder="1" applyAlignment="1">
      <alignment horizontal="left" vertical="top" wrapText="1"/>
    </xf>
    <xf numFmtId="2" fontId="2" fillId="2" borderId="6" xfId="0" applyNumberFormat="1" applyFont="1" applyFill="1" applyBorder="1" applyAlignment="1">
      <alignment horizontal="right" vertical="top"/>
    </xf>
    <xf numFmtId="9" fontId="2" fillId="2" borderId="6" xfId="0" applyNumberFormat="1" applyFont="1" applyFill="1" applyBorder="1" applyAlignment="1">
      <alignment horizontal="right" vertical="top"/>
    </xf>
    <xf numFmtId="0" fontId="0" fillId="2" borderId="6" xfId="0" applyFont="1" applyFill="1" applyBorder="1" applyAlignment="1">
      <alignment vertical="top"/>
    </xf>
    <xf numFmtId="1" fontId="2" fillId="2" borderId="1" xfId="0" applyNumberFormat="1" applyFont="1" applyFill="1" applyBorder="1" applyAlignment="1">
      <alignment horizontal="right" vertical="top"/>
    </xf>
    <xf numFmtId="49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right" vertical="top"/>
    </xf>
    <xf numFmtId="9" fontId="2" fillId="2" borderId="1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horizontal="left" vertical="top"/>
    </xf>
    <xf numFmtId="2" fontId="4" fillId="2" borderId="6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left" vertical="top"/>
    </xf>
    <xf numFmtId="4" fontId="2" fillId="2" borderId="2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right" vertical="top"/>
    </xf>
    <xf numFmtId="49" fontId="2" fillId="2" borderId="1" xfId="0" applyNumberFormat="1" applyFont="1" applyFill="1" applyBorder="1" applyAlignment="1">
      <alignment horizontal="right" vertical="top"/>
    </xf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0" borderId="16" xfId="0" applyFont="1" applyBorder="1" applyAlignment="1"/>
    <xf numFmtId="0" fontId="0" fillId="0" borderId="17" xfId="0" applyFont="1" applyBorder="1" applyAlignment="1"/>
    <xf numFmtId="49" fontId="8" fillId="6" borderId="18" xfId="0" applyNumberFormat="1" applyFont="1" applyFill="1" applyBorder="1" applyAlignment="1">
      <alignment horizontal="center" vertical="top" wrapText="1"/>
    </xf>
    <xf numFmtId="49" fontId="8" fillId="6" borderId="19" xfId="0" applyNumberFormat="1" applyFont="1" applyFill="1" applyBorder="1" applyAlignment="1">
      <alignment horizontal="center" vertical="top" wrapText="1"/>
    </xf>
    <xf numFmtId="49" fontId="8" fillId="6" borderId="20" xfId="0" applyNumberFormat="1" applyFont="1" applyFill="1" applyBorder="1" applyAlignment="1">
      <alignment horizontal="center" vertical="top" wrapText="1"/>
    </xf>
    <xf numFmtId="0" fontId="0" fillId="0" borderId="21" xfId="0" applyFont="1" applyBorder="1" applyAlignment="1"/>
    <xf numFmtId="0" fontId="0" fillId="0" borderId="22" xfId="0" applyFont="1" applyBorder="1" applyAlignment="1"/>
    <xf numFmtId="49" fontId="8" fillId="7" borderId="23" xfId="0" applyNumberFormat="1" applyFont="1" applyFill="1" applyBorder="1" applyAlignment="1">
      <alignment horizontal="left" vertical="top"/>
    </xf>
    <xf numFmtId="49" fontId="9" fillId="7" borderId="24" xfId="0" applyNumberFormat="1" applyFont="1" applyFill="1" applyBorder="1" applyAlignment="1">
      <alignment horizontal="left" vertical="top"/>
    </xf>
    <xf numFmtId="4" fontId="9" fillId="7" borderId="25" xfId="0" applyNumberFormat="1" applyFont="1" applyFill="1" applyBorder="1" applyAlignment="1">
      <alignment horizontal="right" vertical="top"/>
    </xf>
    <xf numFmtId="0" fontId="0" fillId="0" borderId="26" xfId="0" applyFont="1" applyBorder="1" applyAlignment="1"/>
    <xf numFmtId="0" fontId="0" fillId="0" borderId="27" xfId="0" applyFont="1" applyBorder="1" applyAlignment="1"/>
    <xf numFmtId="49" fontId="9" fillId="2" borderId="28" xfId="0" applyNumberFormat="1" applyFont="1" applyFill="1" applyBorder="1" applyAlignment="1">
      <alignment horizontal="right" vertical="top"/>
    </xf>
    <xf numFmtId="1" fontId="9" fillId="2" borderId="31" xfId="0" applyNumberFormat="1" applyFont="1" applyFill="1" applyBorder="1" applyAlignment="1">
      <alignment horizontal="right" vertical="top"/>
    </xf>
    <xf numFmtId="4" fontId="9" fillId="2" borderId="34" xfId="0" applyNumberFormat="1" applyFont="1" applyFill="1" applyBorder="1" applyAlignment="1">
      <alignment horizontal="right" vertical="top"/>
    </xf>
    <xf numFmtId="0" fontId="0" fillId="0" borderId="21" xfId="0" applyNumberFormat="1" applyFont="1" applyBorder="1" applyAlignment="1"/>
    <xf numFmtId="1" fontId="0" fillId="2" borderId="1" xfId="0" applyNumberFormat="1" applyFont="1" applyFill="1" applyBorder="1" applyAlignment="1">
      <alignment horizontal="right" vertical="top"/>
    </xf>
    <xf numFmtId="0" fontId="0" fillId="2" borderId="1" xfId="0" applyFont="1" applyFill="1" applyBorder="1" applyAlignment="1">
      <alignment horizontal="right" vertical="top"/>
    </xf>
    <xf numFmtId="0" fontId="0" fillId="2" borderId="2" xfId="0" applyFont="1" applyFill="1" applyBorder="1" applyAlignment="1">
      <alignment horizontal="right" vertical="top"/>
    </xf>
    <xf numFmtId="49" fontId="9" fillId="2" borderId="39" xfId="0" applyNumberFormat="1" applyFont="1" applyFill="1" applyBorder="1" applyAlignment="1">
      <alignment horizontal="left" vertical="top"/>
    </xf>
    <xf numFmtId="49" fontId="9" fillId="2" borderId="40" xfId="0" applyNumberFormat="1" applyFont="1" applyFill="1" applyBorder="1" applyAlignment="1">
      <alignment horizontal="left" vertical="top"/>
    </xf>
    <xf numFmtId="49" fontId="9" fillId="2" borderId="41" xfId="0" applyNumberFormat="1" applyFont="1" applyFill="1" applyBorder="1" applyAlignment="1">
      <alignment horizontal="left" vertical="top"/>
    </xf>
    <xf numFmtId="4" fontId="8" fillId="2" borderId="42" xfId="0" applyNumberFormat="1" applyFont="1" applyFill="1" applyBorder="1" applyAlignment="1">
      <alignment horizontal="right" vertical="top"/>
    </xf>
    <xf numFmtId="0" fontId="0" fillId="0" borderId="43" xfId="0" applyFont="1" applyBorder="1" applyAlignment="1"/>
    <xf numFmtId="4" fontId="8" fillId="2" borderId="31" xfId="0" applyNumberFormat="1" applyFont="1" applyFill="1" applyBorder="1" applyAlignment="1">
      <alignment horizontal="right" vertical="top"/>
    </xf>
    <xf numFmtId="0" fontId="8" fillId="2" borderId="34" xfId="0" applyFont="1" applyFill="1" applyBorder="1" applyAlignment="1">
      <alignment horizontal="right" vertical="top"/>
    </xf>
    <xf numFmtId="49" fontId="9" fillId="2" borderId="44" xfId="0" applyNumberFormat="1" applyFont="1" applyFill="1" applyBorder="1" applyAlignment="1">
      <alignment horizontal="left" vertical="top"/>
    </xf>
    <xf numFmtId="49" fontId="9" fillId="2" borderId="45" xfId="0" applyNumberFormat="1" applyFont="1" applyFill="1" applyBorder="1" applyAlignment="1">
      <alignment horizontal="left" vertical="top"/>
    </xf>
    <xf numFmtId="49" fontId="9" fillId="2" borderId="46" xfId="0" applyNumberFormat="1" applyFont="1" applyFill="1" applyBorder="1" applyAlignment="1">
      <alignment horizontal="left" vertical="top"/>
    </xf>
    <xf numFmtId="4" fontId="8" fillId="2" borderId="47" xfId="0" applyNumberFormat="1" applyFont="1" applyFill="1" applyBorder="1" applyAlignment="1">
      <alignment horizontal="right" vertical="top"/>
    </xf>
    <xf numFmtId="0" fontId="0" fillId="0" borderId="48" xfId="0" applyFont="1" applyBorder="1" applyAlignment="1"/>
    <xf numFmtId="49" fontId="9" fillId="7" borderId="49" xfId="0" applyNumberFormat="1" applyFont="1" applyFill="1" applyBorder="1" applyAlignment="1">
      <alignment horizontal="left" vertical="top"/>
    </xf>
    <xf numFmtId="4" fontId="9" fillId="8" borderId="50" xfId="0" applyNumberFormat="1" applyFont="1" applyFill="1" applyBorder="1" applyAlignment="1">
      <alignment horizontal="right" vertical="top"/>
    </xf>
    <xf numFmtId="0" fontId="0" fillId="2" borderId="6" xfId="0" applyFont="1" applyFill="1" applyBorder="1" applyAlignment="1">
      <alignment horizontal="right" vertical="top"/>
    </xf>
    <xf numFmtId="1" fontId="0" fillId="2" borderId="2" xfId="0" applyNumberFormat="1" applyFont="1" applyFill="1" applyBorder="1" applyAlignment="1">
      <alignment horizontal="right" vertical="top"/>
    </xf>
    <xf numFmtId="49" fontId="9" fillId="2" borderId="51" xfId="0" applyNumberFormat="1" applyFont="1" applyFill="1" applyBorder="1" applyAlignment="1">
      <alignment horizontal="left" vertical="top"/>
    </xf>
    <xf numFmtId="4" fontId="8" fillId="2" borderId="52" xfId="0" applyNumberFormat="1" applyFont="1" applyFill="1" applyBorder="1" applyAlignment="1">
      <alignment horizontal="right" vertical="top"/>
    </xf>
    <xf numFmtId="49" fontId="8" fillId="7" borderId="22" xfId="0" applyNumberFormat="1" applyFont="1" applyFill="1" applyBorder="1" applyAlignment="1">
      <alignment horizontal="left" vertical="top"/>
    </xf>
    <xf numFmtId="49" fontId="9" fillId="2" borderId="53" xfId="0" applyNumberFormat="1" applyFont="1" applyFill="1" applyBorder="1" applyAlignment="1">
      <alignment horizontal="right" vertical="top"/>
    </xf>
    <xf numFmtId="49" fontId="9" fillId="2" borderId="54" xfId="0" applyNumberFormat="1" applyFont="1" applyFill="1" applyBorder="1" applyAlignment="1">
      <alignment horizontal="left" vertical="top"/>
    </xf>
    <xf numFmtId="49" fontId="8" fillId="7" borderId="55" xfId="0" applyNumberFormat="1" applyFont="1" applyFill="1" applyBorder="1" applyAlignment="1">
      <alignment horizontal="left" vertical="top"/>
    </xf>
    <xf numFmtId="49" fontId="8" fillId="7" borderId="56" xfId="0" applyNumberFormat="1" applyFont="1" applyFill="1" applyBorder="1" applyAlignment="1">
      <alignment horizontal="left" vertical="top"/>
    </xf>
    <xf numFmtId="0" fontId="0" fillId="0" borderId="0" xfId="0" applyNumberFormat="1" applyFont="1" applyAlignment="1"/>
    <xf numFmtId="0" fontId="11" fillId="0" borderId="15" xfId="0" applyFont="1" applyBorder="1" applyAlignment="1"/>
    <xf numFmtId="0" fontId="11" fillId="0" borderId="31" xfId="0" applyFont="1" applyBorder="1" applyAlignment="1"/>
    <xf numFmtId="49" fontId="12" fillId="9" borderId="31" xfId="0" applyNumberFormat="1" applyFont="1" applyFill="1" applyBorder="1" applyAlignment="1">
      <alignment horizontal="center"/>
    </xf>
    <xf numFmtId="49" fontId="12" fillId="9" borderId="57" xfId="0" applyNumberFormat="1" applyFont="1" applyFill="1" applyBorder="1" applyAlignment="1">
      <alignment horizontal="center"/>
    </xf>
    <xf numFmtId="49" fontId="12" fillId="9" borderId="58" xfId="0" applyNumberFormat="1" applyFont="1" applyFill="1" applyBorder="1" applyAlignment="1">
      <alignment horizontal="center"/>
    </xf>
    <xf numFmtId="0" fontId="13" fillId="0" borderId="31" xfId="0" applyNumberFormat="1" applyFont="1" applyBorder="1" applyAlignment="1">
      <alignment horizontal="center"/>
    </xf>
    <xf numFmtId="49" fontId="13" fillId="0" borderId="31" xfId="0" applyNumberFormat="1" applyFont="1" applyBorder="1" applyAlignment="1">
      <alignment horizontal="center"/>
    </xf>
    <xf numFmtId="49" fontId="14" fillId="0" borderId="31" xfId="0" applyNumberFormat="1" applyFont="1" applyBorder="1" applyAlignment="1"/>
    <xf numFmtId="164" fontId="13" fillId="0" borderId="31" xfId="0" applyNumberFormat="1" applyFont="1" applyBorder="1" applyAlignment="1">
      <alignment horizontal="right"/>
    </xf>
    <xf numFmtId="164" fontId="13" fillId="0" borderId="31" xfId="0" applyNumberFormat="1" applyFont="1" applyBorder="1" applyAlignment="1"/>
    <xf numFmtId="164" fontId="15" fillId="0" borderId="59" xfId="0" applyNumberFormat="1" applyFont="1" applyBorder="1" applyAlignment="1"/>
    <xf numFmtId="164" fontId="15" fillId="0" borderId="60" xfId="0" applyNumberFormat="1" applyFont="1" applyBorder="1" applyAlignment="1"/>
    <xf numFmtId="49" fontId="14" fillId="0" borderId="31" xfId="0" applyNumberFormat="1" applyFont="1" applyBorder="1" applyAlignment="1">
      <alignment horizontal="left"/>
    </xf>
    <xf numFmtId="49" fontId="7" fillId="9" borderId="32" xfId="0" applyNumberFormat="1" applyFont="1" applyFill="1" applyBorder="1" applyAlignment="1"/>
    <xf numFmtId="0" fontId="16" fillId="9" borderId="4" xfId="0" applyFont="1" applyFill="1" applyBorder="1" applyAlignment="1"/>
    <xf numFmtId="49" fontId="17" fillId="9" borderId="4" xfId="0" applyNumberFormat="1" applyFont="1" applyFill="1" applyBorder="1" applyAlignment="1">
      <alignment horizontal="center"/>
    </xf>
    <xf numFmtId="164" fontId="16" fillId="9" borderId="61" xfId="0" applyNumberFormat="1" applyFont="1" applyFill="1" applyBorder="1" applyAlignment="1">
      <alignment horizontal="right"/>
    </xf>
    <xf numFmtId="165" fontId="7" fillId="9" borderId="62" xfId="0" applyNumberFormat="1" applyFont="1" applyFill="1" applyBorder="1" applyAlignment="1"/>
    <xf numFmtId="165" fontId="7" fillId="9" borderId="59" xfId="0" applyNumberFormat="1" applyFont="1" applyFill="1" applyBorder="1" applyAlignment="1"/>
    <xf numFmtId="165" fontId="7" fillId="9" borderId="60" xfId="0" applyNumberFormat="1" applyFont="1" applyFill="1" applyBorder="1" applyAlignment="1"/>
    <xf numFmtId="0" fontId="15" fillId="0" borderId="13" xfId="0" applyFont="1" applyBorder="1" applyAlignment="1"/>
    <xf numFmtId="0" fontId="15" fillId="0" borderId="14" xfId="0" applyFont="1" applyBorder="1" applyAlignment="1"/>
    <xf numFmtId="164" fontId="15" fillId="0" borderId="14" xfId="0" applyNumberFormat="1" applyFont="1" applyBorder="1" applyAlignment="1">
      <alignment horizontal="right"/>
    </xf>
    <xf numFmtId="164" fontId="15" fillId="0" borderId="15" xfId="0" applyNumberFormat="1" applyFont="1" applyBorder="1" applyAlignment="1"/>
    <xf numFmtId="164" fontId="15" fillId="0" borderId="63" xfId="0" applyNumberFormat="1" applyFont="1" applyBorder="1" applyAlignment="1"/>
    <xf numFmtId="0" fontId="15" fillId="0" borderId="31" xfId="0" applyFont="1" applyBorder="1" applyAlignment="1"/>
    <xf numFmtId="49" fontId="15" fillId="0" borderId="31" xfId="0" applyNumberFormat="1" applyFont="1" applyBorder="1" applyAlignment="1"/>
    <xf numFmtId="0" fontId="15" fillId="0" borderId="31" xfId="0" applyNumberFormat="1" applyFont="1" applyBorder="1" applyAlignment="1">
      <alignment horizontal="center"/>
    </xf>
    <xf numFmtId="164" fontId="15" fillId="0" borderId="31" xfId="0" applyNumberFormat="1" applyFont="1" applyBorder="1" applyAlignment="1">
      <alignment horizontal="right"/>
    </xf>
    <xf numFmtId="164" fontId="15" fillId="0" borderId="31" xfId="0" applyNumberFormat="1" applyFont="1" applyBorder="1" applyAlignment="1"/>
    <xf numFmtId="49" fontId="18" fillId="0" borderId="31" xfId="0" applyNumberFormat="1" applyFont="1" applyBorder="1" applyAlignment="1"/>
    <xf numFmtId="164" fontId="18" fillId="0" borderId="31" xfId="0" applyNumberFormat="1" applyFont="1" applyBorder="1" applyAlignment="1"/>
    <xf numFmtId="164" fontId="18" fillId="0" borderId="59" xfId="0" applyNumberFormat="1" applyFont="1" applyBorder="1" applyAlignment="1"/>
    <xf numFmtId="164" fontId="18" fillId="0" borderId="60" xfId="0" applyNumberFormat="1" applyFont="1" applyBorder="1" applyAlignment="1"/>
    <xf numFmtId="0" fontId="15" fillId="0" borderId="29" xfId="0" applyFont="1" applyBorder="1" applyAlignment="1"/>
    <xf numFmtId="0" fontId="15" fillId="0" borderId="6" xfId="0" applyFont="1" applyBorder="1" applyAlignment="1"/>
    <xf numFmtId="164" fontId="15" fillId="0" borderId="6" xfId="0" applyNumberFormat="1" applyFont="1" applyBorder="1" applyAlignment="1">
      <alignment horizontal="right"/>
    </xf>
    <xf numFmtId="164" fontId="15" fillId="0" borderId="30" xfId="0" applyNumberFormat="1" applyFont="1" applyBorder="1" applyAlignment="1"/>
    <xf numFmtId="164" fontId="15" fillId="0" borderId="64" xfId="0" applyNumberFormat="1" applyFont="1" applyBorder="1" applyAlignment="1"/>
    <xf numFmtId="0" fontId="15" fillId="0" borderId="37" xfId="0" applyFont="1" applyBorder="1" applyAlignment="1"/>
    <xf numFmtId="0" fontId="15" fillId="0" borderId="2" xfId="0" applyFont="1" applyBorder="1" applyAlignment="1"/>
    <xf numFmtId="0" fontId="18" fillId="0" borderId="2" xfId="0" applyFont="1" applyBorder="1" applyAlignment="1">
      <alignment horizontal="center"/>
    </xf>
    <xf numFmtId="164" fontId="15" fillId="0" borderId="2" xfId="0" applyNumberFormat="1" applyFont="1" applyBorder="1" applyAlignment="1">
      <alignment horizontal="right"/>
    </xf>
    <xf numFmtId="164" fontId="18" fillId="0" borderId="38" xfId="0" applyNumberFormat="1" applyFont="1" applyBorder="1" applyAlignment="1"/>
    <xf numFmtId="164" fontId="18" fillId="0" borderId="65" xfId="0" applyNumberFormat="1" applyFont="1" applyBorder="1" applyAlignment="1"/>
    <xf numFmtId="49" fontId="15" fillId="0" borderId="35" xfId="0" applyNumberFormat="1" applyFont="1" applyBorder="1" applyAlignment="1"/>
    <xf numFmtId="0" fontId="15" fillId="0" borderId="1" xfId="0" applyFont="1" applyBorder="1" applyAlignment="1"/>
    <xf numFmtId="164" fontId="15" fillId="0" borderId="1" xfId="0" applyNumberFormat="1" applyFont="1" applyBorder="1" applyAlignment="1">
      <alignment horizontal="right"/>
    </xf>
    <xf numFmtId="164" fontId="15" fillId="0" borderId="36" xfId="0" applyNumberFormat="1" applyFont="1" applyBorder="1" applyAlignment="1"/>
    <xf numFmtId="164" fontId="15" fillId="0" borderId="48" xfId="0" applyNumberFormat="1" applyFont="1" applyBorder="1" applyAlignment="1"/>
    <xf numFmtId="0" fontId="0" fillId="0" borderId="0" xfId="0" applyNumberFormat="1" applyFont="1" applyAlignment="1"/>
    <xf numFmtId="0" fontId="11" fillId="2" borderId="15" xfId="0" applyFont="1" applyFill="1" applyBorder="1" applyAlignment="1"/>
    <xf numFmtId="0" fontId="11" fillId="2" borderId="31" xfId="0" applyFont="1" applyFill="1" applyBorder="1" applyAlignment="1"/>
    <xf numFmtId="49" fontId="12" fillId="9" borderId="66" xfId="0" applyNumberFormat="1" applyFont="1" applyFill="1" applyBorder="1" applyAlignment="1">
      <alignment horizontal="center"/>
    </xf>
    <xf numFmtId="49" fontId="12" fillId="9" borderId="67" xfId="0" applyNumberFormat="1" applyFont="1" applyFill="1" applyBorder="1" applyAlignment="1">
      <alignment horizontal="center"/>
    </xf>
    <xf numFmtId="49" fontId="12" fillId="9" borderId="62" xfId="0" applyNumberFormat="1" applyFont="1" applyFill="1" applyBorder="1" applyAlignment="1">
      <alignment horizontal="center"/>
    </xf>
    <xf numFmtId="0" fontId="15" fillId="2" borderId="31" xfId="0" applyNumberFormat="1" applyFont="1" applyFill="1" applyBorder="1" applyAlignment="1">
      <alignment horizontal="center"/>
    </xf>
    <xf numFmtId="49" fontId="14" fillId="2" borderId="31" xfId="0" applyNumberFormat="1" applyFont="1" applyFill="1" applyBorder="1" applyAlignment="1">
      <alignment horizontal="left"/>
    </xf>
    <xf numFmtId="49" fontId="14" fillId="2" borderId="31" xfId="0" applyNumberFormat="1" applyFont="1" applyFill="1" applyBorder="1" applyAlignment="1">
      <alignment horizontal="center"/>
    </xf>
    <xf numFmtId="164" fontId="15" fillId="2" borderId="31" xfId="0" applyNumberFormat="1" applyFont="1" applyFill="1" applyBorder="1" applyAlignment="1">
      <alignment horizontal="right"/>
    </xf>
    <xf numFmtId="164" fontId="15" fillId="2" borderId="31" xfId="0" applyNumberFormat="1" applyFont="1" applyFill="1" applyBorder="1" applyAlignment="1"/>
    <xf numFmtId="49" fontId="15" fillId="2" borderId="31" xfId="0" applyNumberFormat="1" applyFont="1" applyFill="1" applyBorder="1" applyAlignment="1">
      <alignment horizontal="left"/>
    </xf>
    <xf numFmtId="49" fontId="15" fillId="2" borderId="31" xfId="0" applyNumberFormat="1" applyFont="1" applyFill="1" applyBorder="1" applyAlignment="1">
      <alignment horizontal="center"/>
    </xf>
    <xf numFmtId="49" fontId="19" fillId="2" borderId="31" xfId="0" applyNumberFormat="1" applyFont="1" applyFill="1" applyBorder="1" applyAlignment="1">
      <alignment horizontal="left"/>
    </xf>
    <xf numFmtId="49" fontId="19" fillId="2" borderId="31" xfId="0" applyNumberFormat="1" applyFont="1" applyFill="1" applyBorder="1" applyAlignment="1">
      <alignment horizontal="center"/>
    </xf>
    <xf numFmtId="0" fontId="15" fillId="2" borderId="31" xfId="0" applyFont="1" applyFill="1" applyBorder="1" applyAlignment="1">
      <alignment horizontal="center"/>
    </xf>
    <xf numFmtId="0" fontId="15" fillId="2" borderId="31" xfId="0" applyFont="1" applyFill="1" applyBorder="1" applyAlignment="1">
      <alignment horizontal="left"/>
    </xf>
    <xf numFmtId="49" fontId="7" fillId="9" borderId="68" xfId="0" applyNumberFormat="1" applyFont="1" applyFill="1" applyBorder="1" applyAlignment="1"/>
    <xf numFmtId="0" fontId="17" fillId="9" borderId="69" xfId="0" applyFont="1" applyFill="1" applyBorder="1" applyAlignment="1">
      <alignment horizontal="center"/>
    </xf>
    <xf numFmtId="0" fontId="16" fillId="9" borderId="69" xfId="0" applyFont="1" applyFill="1" applyBorder="1" applyAlignment="1"/>
    <xf numFmtId="164" fontId="16" fillId="9" borderId="70" xfId="0" applyNumberFormat="1" applyFont="1" applyFill="1" applyBorder="1" applyAlignment="1">
      <alignment horizontal="right"/>
    </xf>
    <xf numFmtId="165" fontId="7" fillId="9" borderId="58" xfId="0" applyNumberFormat="1" applyFont="1" applyFill="1" applyBorder="1" applyAlignment="1"/>
    <xf numFmtId="165" fontId="7" fillId="9" borderId="71" xfId="0" applyNumberFormat="1" applyFont="1" applyFill="1" applyBorder="1" applyAlignment="1"/>
    <xf numFmtId="0" fontId="15" fillId="2" borderId="72" xfId="0" applyFont="1" applyFill="1" applyBorder="1" applyAlignment="1"/>
    <xf numFmtId="0" fontId="15" fillId="2" borderId="73" xfId="0" applyFont="1" applyFill="1" applyBorder="1" applyAlignment="1"/>
    <xf numFmtId="164" fontId="15" fillId="2" borderId="73" xfId="0" applyNumberFormat="1" applyFont="1" applyFill="1" applyBorder="1" applyAlignment="1">
      <alignment horizontal="right"/>
    </xf>
    <xf numFmtId="164" fontId="15" fillId="2" borderId="74" xfId="0" applyNumberFormat="1" applyFont="1" applyFill="1" applyBorder="1" applyAlignment="1"/>
    <xf numFmtId="164" fontId="15" fillId="2" borderId="64" xfId="0" applyNumberFormat="1" applyFont="1" applyFill="1" applyBorder="1" applyAlignment="1"/>
    <xf numFmtId="0" fontId="15" fillId="2" borderId="35" xfId="0" applyFont="1" applyFill="1" applyBorder="1" applyAlignment="1"/>
    <xf numFmtId="0" fontId="15" fillId="2" borderId="1" xfId="0" applyFont="1" applyFill="1" applyBorder="1" applyAlignment="1"/>
    <xf numFmtId="164" fontId="15" fillId="2" borderId="1" xfId="0" applyNumberFormat="1" applyFont="1" applyFill="1" applyBorder="1" applyAlignment="1">
      <alignment horizontal="right"/>
    </xf>
    <xf numFmtId="164" fontId="15" fillId="2" borderId="36" xfId="0" applyNumberFormat="1" applyFont="1" applyFill="1" applyBorder="1" applyAlignment="1"/>
    <xf numFmtId="164" fontId="15" fillId="2" borderId="48" xfId="0" applyNumberFormat="1" applyFont="1" applyFill="1" applyBorder="1" applyAlignment="1"/>
    <xf numFmtId="49" fontId="15" fillId="2" borderId="35" xfId="0" applyNumberFormat="1" applyFont="1" applyFill="1" applyBorder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5" fillId="2" borderId="2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49" fontId="8" fillId="6" borderId="19" xfId="0" applyNumberFormat="1" applyFont="1" applyFill="1" applyBorder="1" applyAlignment="1">
      <alignment horizontal="center" vertical="top" wrapText="1"/>
    </xf>
    <xf numFmtId="49" fontId="10" fillId="2" borderId="29" xfId="0" applyNumberFormat="1" applyFont="1" applyFill="1" applyBorder="1" applyAlignment="1">
      <alignment horizontal="left" vertical="center" wrapText="1" readingOrder="1"/>
    </xf>
    <xf numFmtId="0" fontId="0" fillId="0" borderId="30" xfId="0" applyFont="1" applyBorder="1" applyAlignment="1"/>
    <xf numFmtId="2" fontId="9" fillId="2" borderId="32" xfId="0" applyNumberFormat="1" applyFont="1" applyFill="1" applyBorder="1" applyAlignment="1">
      <alignment horizontal="right" vertical="top"/>
    </xf>
    <xf numFmtId="2" fontId="9" fillId="2" borderId="33" xfId="0" applyNumberFormat="1" applyFont="1" applyFill="1" applyBorder="1" applyAlignment="1">
      <alignment horizontal="right" vertical="top"/>
    </xf>
    <xf numFmtId="49" fontId="10" fillId="2" borderId="35" xfId="0" applyNumberFormat="1" applyFont="1" applyFill="1" applyBorder="1" applyAlignment="1">
      <alignment horizontal="left" vertical="center" readingOrder="1"/>
    </xf>
    <xf numFmtId="0" fontId="0" fillId="0" borderId="36" xfId="0" applyFont="1" applyBorder="1" applyAlignment="1"/>
    <xf numFmtId="49" fontId="0" fillId="2" borderId="31" xfId="0" applyNumberFormat="1" applyFont="1" applyFill="1" applyBorder="1" applyAlignment="1">
      <alignment vertical="top" wrapText="1"/>
    </xf>
    <xf numFmtId="0" fontId="0" fillId="0" borderId="31" xfId="0" applyFont="1" applyBorder="1" applyAlignment="1"/>
    <xf numFmtId="49" fontId="9" fillId="2" borderId="32" xfId="0" applyNumberFormat="1" applyFont="1" applyFill="1" applyBorder="1" applyAlignment="1">
      <alignment horizontal="left" vertical="top"/>
    </xf>
    <xf numFmtId="49" fontId="9" fillId="2" borderId="4" xfId="0" applyNumberFormat="1" applyFont="1" applyFill="1" applyBorder="1" applyAlignment="1">
      <alignment horizontal="left" vertical="top"/>
    </xf>
    <xf numFmtId="49" fontId="9" fillId="2" borderId="33" xfId="0" applyNumberFormat="1" applyFont="1" applyFill="1" applyBorder="1" applyAlignment="1">
      <alignment horizontal="left" vertical="top"/>
    </xf>
    <xf numFmtId="49" fontId="9" fillId="2" borderId="32" xfId="0" applyNumberFormat="1" applyFont="1" applyFill="1" applyBorder="1" applyAlignment="1">
      <alignment horizontal="left" vertical="top" wrapText="1"/>
    </xf>
    <xf numFmtId="49" fontId="9" fillId="2" borderId="33" xfId="0" applyNumberFormat="1" applyFont="1" applyFill="1" applyBorder="1" applyAlignment="1">
      <alignment horizontal="left" vertical="top" wrapText="1"/>
    </xf>
    <xf numFmtId="49" fontId="10" fillId="2" borderId="13" xfId="0" applyNumberFormat="1" applyFont="1" applyFill="1" applyBorder="1" applyAlignment="1">
      <alignment horizontal="left" vertical="center" wrapText="1" readingOrder="1"/>
    </xf>
    <xf numFmtId="0" fontId="0" fillId="0" borderId="15" xfId="0" applyFont="1" applyBorder="1" applyAlignment="1"/>
    <xf numFmtId="49" fontId="10" fillId="2" borderId="29" xfId="0" applyNumberFormat="1" applyFont="1" applyFill="1" applyBorder="1" applyAlignment="1">
      <alignment horizontal="left" vertical="center" readingOrder="1"/>
    </xf>
    <xf numFmtId="49" fontId="10" fillId="2" borderId="35" xfId="0" applyNumberFormat="1" applyFont="1" applyFill="1" applyBorder="1" applyAlignment="1">
      <alignment horizontal="left" vertical="center" wrapText="1" readingOrder="1"/>
    </xf>
    <xf numFmtId="0" fontId="0" fillId="0" borderId="4" xfId="0" applyFont="1" applyBorder="1" applyAlignment="1"/>
    <xf numFmtId="0" fontId="0" fillId="0" borderId="33" xfId="0" applyFont="1" applyBorder="1" applyAlignment="1"/>
    <xf numFmtId="0" fontId="9" fillId="2" borderId="33" xfId="0" applyFont="1" applyFill="1" applyBorder="1" applyAlignment="1">
      <alignment horizontal="right" vertical="top"/>
    </xf>
    <xf numFmtId="0" fontId="9" fillId="2" borderId="4" xfId="0" applyFont="1" applyFill="1" applyBorder="1" applyAlignment="1">
      <alignment horizontal="left" vertical="top"/>
    </xf>
    <xf numFmtId="0" fontId="9" fillId="2" borderId="33" xfId="0" applyFont="1" applyFill="1" applyBorder="1" applyAlignment="1">
      <alignment horizontal="left" vertical="top"/>
    </xf>
    <xf numFmtId="49" fontId="7" fillId="0" borderId="13" xfId="0" applyNumberFormat="1" applyFont="1" applyBorder="1" applyAlignment="1">
      <alignment horizontal="center"/>
    </xf>
    <xf numFmtId="0" fontId="0" fillId="0" borderId="14" xfId="0" applyFont="1" applyBorder="1" applyAlignment="1"/>
    <xf numFmtId="0" fontId="7" fillId="0" borderId="13" xfId="0" applyFont="1" applyBorder="1" applyAlignment="1">
      <alignment horizontal="center"/>
    </xf>
    <xf numFmtId="49" fontId="10" fillId="2" borderId="37" xfId="0" applyNumberFormat="1" applyFont="1" applyFill="1" applyBorder="1" applyAlignment="1">
      <alignment horizontal="left" vertical="center" readingOrder="1"/>
    </xf>
    <xf numFmtId="0" fontId="0" fillId="0" borderId="38" xfId="0" applyFont="1" applyBorder="1" applyAlignment="1"/>
    <xf numFmtId="0" fontId="9" fillId="2" borderId="33" xfId="0" applyFont="1" applyFill="1" applyBorder="1" applyAlignment="1">
      <alignment horizontal="left" vertical="top" wrapText="1"/>
    </xf>
    <xf numFmtId="49" fontId="0" fillId="2" borderId="32" xfId="0" applyNumberFormat="1" applyFont="1" applyFill="1" applyBorder="1" applyAlignment="1">
      <alignment vertical="top"/>
    </xf>
    <xf numFmtId="49" fontId="10" fillId="2" borderId="32" xfId="0" applyNumberFormat="1" applyFont="1" applyFill="1" applyBorder="1" applyAlignment="1">
      <alignment horizontal="left" vertical="top" wrapText="1" readingOrder="1"/>
    </xf>
    <xf numFmtId="49" fontId="10" fillId="2" borderId="13" xfId="0" applyNumberFormat="1" applyFont="1" applyFill="1" applyBorder="1" applyAlignment="1">
      <alignment horizontal="left" vertical="center" readingOrder="1"/>
    </xf>
    <xf numFmtId="49" fontId="7" fillId="2" borderId="13" xfId="0" applyNumberFormat="1" applyFont="1" applyFill="1" applyBorder="1" applyAlignment="1">
      <alignment horizontal="center"/>
    </xf>
    <xf numFmtId="0" fontId="0" fillId="2" borderId="14" xfId="0" applyFont="1" applyFill="1" applyBorder="1" applyAlignment="1"/>
    <xf numFmtId="0" fontId="0" fillId="2" borderId="15" xfId="0" applyFont="1" applyFill="1" applyBorder="1" applyAlignment="1"/>
    <xf numFmtId="0" fontId="7" fillId="2" borderId="13" xfId="0" applyFont="1" applyFill="1" applyBorder="1" applyAlignment="1">
      <alignment horizontal="center"/>
    </xf>
  </cellXfs>
  <cellStyles count="1">
    <cellStyle name="Normální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0000FF"/>
      <rgbColor rgb="FFFFFFFF"/>
      <rgbColor rgb="FFAAAAAA"/>
      <rgbColor rgb="FFC0E4E4"/>
      <rgbColor rgb="FFFFFF00"/>
      <rgbColor rgb="FFFFC000"/>
      <rgbColor rgb="FF99CCFF"/>
      <rgbColor rgb="FF4EE257"/>
      <rgbColor rgb="FFCCFFFF"/>
      <rgbColor rgb="FFC0C0C0"/>
      <rgbColor rgb="FFFF0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workbookViewId="0">
      <selection sqref="A1:E1"/>
    </sheetView>
  </sheetViews>
  <sheetFormatPr defaultColWidth="9.140625" defaultRowHeight="11.1" customHeight="1"/>
  <cols>
    <col min="1" max="1" width="4.7109375" style="1" customWidth="1"/>
    <col min="2" max="2" width="45.7109375" style="1" customWidth="1"/>
    <col min="3" max="3" width="11.7109375" style="1" customWidth="1"/>
    <col min="4" max="4" width="9.85546875" style="1" customWidth="1"/>
    <col min="5" max="6" width="9.140625" style="1" customWidth="1"/>
    <col min="7" max="16384" width="9.140625" style="1"/>
  </cols>
  <sheetData>
    <row r="1" spans="1:5" ht="20.100000000000001" customHeight="1">
      <c r="A1" s="193" t="s">
        <v>0</v>
      </c>
      <c r="B1" s="194"/>
      <c r="C1" s="194"/>
      <c r="D1" s="194"/>
      <c r="E1" s="194"/>
    </row>
    <row r="2" spans="1:5" ht="13.5" customHeight="1">
      <c r="A2" s="2"/>
      <c r="B2" s="2"/>
      <c r="C2" s="2"/>
      <c r="D2" s="2"/>
      <c r="E2" s="2"/>
    </row>
    <row r="3" spans="1:5" ht="11.65" customHeight="1">
      <c r="A3" s="3" t="s">
        <v>1</v>
      </c>
      <c r="B3" s="4" t="s">
        <v>2</v>
      </c>
      <c r="C3" s="5" t="s">
        <v>3</v>
      </c>
      <c r="D3" s="5" t="s">
        <v>4</v>
      </c>
      <c r="E3" s="6" t="s">
        <v>4</v>
      </c>
    </row>
    <row r="4" spans="1:5" ht="12" customHeight="1">
      <c r="A4" s="7" t="s">
        <v>5</v>
      </c>
      <c r="B4" s="8" t="s">
        <v>6</v>
      </c>
      <c r="C4" s="9"/>
      <c r="D4" s="9"/>
      <c r="E4" s="9"/>
    </row>
    <row r="5" spans="1:5" ht="12" customHeight="1">
      <c r="A5" s="10">
        <v>1</v>
      </c>
      <c r="B5" s="11" t="s">
        <v>7</v>
      </c>
      <c r="C5" s="12">
        <v>0</v>
      </c>
      <c r="D5" s="13"/>
      <c r="E5" s="13"/>
    </row>
    <row r="6" spans="1:5" ht="12" customHeight="1">
      <c r="A6" s="10">
        <v>2</v>
      </c>
      <c r="B6" s="11" t="s">
        <v>8</v>
      </c>
      <c r="C6" s="12">
        <v>0</v>
      </c>
      <c r="D6" s="13"/>
      <c r="E6" s="13"/>
    </row>
    <row r="7" spans="1:5" ht="12" customHeight="1">
      <c r="A7" s="10">
        <v>3</v>
      </c>
      <c r="B7" s="11" t="s">
        <v>9</v>
      </c>
      <c r="C7" s="12">
        <v>0</v>
      </c>
      <c r="D7" s="13"/>
      <c r="E7" s="13"/>
    </row>
    <row r="8" spans="1:5" ht="12" customHeight="1">
      <c r="A8" s="10">
        <v>4</v>
      </c>
      <c r="B8" s="11" t="s">
        <v>10</v>
      </c>
      <c r="C8" s="12">
        <v>0</v>
      </c>
      <c r="D8" s="13"/>
      <c r="E8" s="13"/>
    </row>
    <row r="9" spans="1:5" ht="12" customHeight="1">
      <c r="A9" s="14">
        <v>5</v>
      </c>
      <c r="B9" s="15" t="s">
        <v>11</v>
      </c>
      <c r="C9" s="16">
        <v>0</v>
      </c>
      <c r="D9" s="17"/>
      <c r="E9" s="17"/>
    </row>
    <row r="10" spans="1:5" ht="12" customHeight="1">
      <c r="A10" s="18"/>
      <c r="B10" s="8" t="s">
        <v>12</v>
      </c>
      <c r="C10" s="19">
        <f>SUM(C5:C9)</f>
        <v>0</v>
      </c>
      <c r="D10" s="9"/>
      <c r="E10" s="9"/>
    </row>
    <row r="11" spans="1:5" ht="11.65" customHeight="1">
      <c r="A11" s="20"/>
      <c r="B11" s="21"/>
      <c r="C11" s="12"/>
      <c r="D11" s="13"/>
      <c r="E11" s="13"/>
    </row>
    <row r="12" spans="1:5" ht="12" customHeight="1">
      <c r="A12" s="22" t="s">
        <v>13</v>
      </c>
      <c r="B12" s="23" t="s">
        <v>14</v>
      </c>
      <c r="C12" s="24"/>
      <c r="D12" s="25"/>
      <c r="E12" s="25"/>
    </row>
    <row r="13" spans="1:5" ht="12" customHeight="1">
      <c r="A13" s="14">
        <v>6</v>
      </c>
      <c r="B13" s="15" t="s">
        <v>15</v>
      </c>
      <c r="C13" s="16">
        <v>0</v>
      </c>
      <c r="D13" s="17"/>
      <c r="E13" s="17"/>
    </row>
    <row r="14" spans="1:5" ht="12" customHeight="1">
      <c r="A14" s="18"/>
      <c r="B14" s="8" t="s">
        <v>16</v>
      </c>
      <c r="C14" s="19">
        <f>SUM(C13)</f>
        <v>0</v>
      </c>
      <c r="D14" s="9"/>
      <c r="E14" s="9"/>
    </row>
    <row r="15" spans="1:5" ht="11.65" customHeight="1">
      <c r="A15" s="20"/>
      <c r="B15" s="21"/>
      <c r="C15" s="12"/>
      <c r="D15" s="13"/>
      <c r="E15" s="13"/>
    </row>
    <row r="16" spans="1:5" ht="12" customHeight="1">
      <c r="A16" s="22" t="s">
        <v>17</v>
      </c>
      <c r="B16" s="23" t="s">
        <v>18</v>
      </c>
      <c r="C16" s="24"/>
      <c r="D16" s="25"/>
      <c r="E16" s="25"/>
    </row>
    <row r="17" spans="1:5" ht="12" customHeight="1">
      <c r="A17" s="10">
        <v>7</v>
      </c>
      <c r="B17" s="11" t="s">
        <v>19</v>
      </c>
      <c r="C17" s="12">
        <v>0</v>
      </c>
      <c r="D17" s="13"/>
      <c r="E17" s="13"/>
    </row>
    <row r="18" spans="1:5" ht="12" customHeight="1">
      <c r="A18" s="14">
        <v>8</v>
      </c>
      <c r="B18" s="15" t="s">
        <v>20</v>
      </c>
      <c r="C18" s="16">
        <v>0</v>
      </c>
      <c r="D18" s="17"/>
      <c r="E18" s="17"/>
    </row>
    <row r="19" spans="1:5" ht="12" customHeight="1">
      <c r="A19" s="18"/>
      <c r="B19" s="8" t="s">
        <v>21</v>
      </c>
      <c r="C19" s="19">
        <f>SUM(C17:C18)</f>
        <v>0</v>
      </c>
      <c r="D19" s="9"/>
      <c r="E19" s="9"/>
    </row>
    <row r="20" spans="1:5" ht="11.65" customHeight="1">
      <c r="A20" s="20"/>
      <c r="B20" s="21"/>
      <c r="C20" s="12"/>
      <c r="D20" s="13"/>
      <c r="E20" s="13"/>
    </row>
    <row r="21" spans="1:5" ht="12" customHeight="1">
      <c r="A21" s="26" t="s">
        <v>22</v>
      </c>
      <c r="B21" s="27" t="s">
        <v>23</v>
      </c>
      <c r="C21" s="28"/>
      <c r="D21" s="29"/>
      <c r="E21" s="29"/>
    </row>
    <row r="22" spans="1:5" ht="12" customHeight="1">
      <c r="A22" s="18"/>
      <c r="B22" s="8" t="s">
        <v>24</v>
      </c>
      <c r="C22" s="19"/>
      <c r="D22" s="9"/>
      <c r="E22" s="9"/>
    </row>
    <row r="23" spans="1:5" ht="12" customHeight="1">
      <c r="A23" s="30"/>
      <c r="B23" s="31"/>
      <c r="C23" s="16"/>
      <c r="D23" s="17"/>
      <c r="E23" s="17"/>
    </row>
    <row r="24" spans="1:5" ht="12.95" customHeight="1">
      <c r="A24" s="18"/>
      <c r="B24" s="8" t="s">
        <v>25</v>
      </c>
      <c r="C24" s="19">
        <f>C10+C14+C19</f>
        <v>0</v>
      </c>
      <c r="D24" s="9"/>
      <c r="E24" s="9"/>
    </row>
    <row r="25" spans="1:5" ht="13.5" customHeight="1">
      <c r="A25" s="32"/>
      <c r="B25" s="32"/>
      <c r="C25" s="32"/>
      <c r="D25" s="32"/>
      <c r="E25" s="32"/>
    </row>
    <row r="26" spans="1:5" ht="13.5" customHeight="1">
      <c r="A26" s="32"/>
      <c r="B26" s="32"/>
      <c r="C26" s="32"/>
      <c r="D26" s="32"/>
      <c r="E26" s="32"/>
    </row>
    <row r="27" spans="1:5" ht="12.95" customHeight="1">
      <c r="A27" s="32"/>
      <c r="B27" s="33"/>
      <c r="C27" s="34"/>
      <c r="D27" s="35"/>
      <c r="E27" s="35"/>
    </row>
    <row r="28" spans="1:5" ht="12.95" customHeight="1">
      <c r="A28" s="32"/>
      <c r="B28" s="36" t="s">
        <v>26</v>
      </c>
      <c r="C28" s="37">
        <f>C24</f>
        <v>0</v>
      </c>
      <c r="D28" s="38"/>
      <c r="E28" s="39"/>
    </row>
    <row r="29" spans="1:5" ht="12.95" customHeight="1">
      <c r="A29" s="32"/>
      <c r="B29" s="40" t="s">
        <v>27</v>
      </c>
      <c r="C29" s="41">
        <f>C28*0.21</f>
        <v>0</v>
      </c>
      <c r="D29" s="39"/>
      <c r="E29" s="39"/>
    </row>
    <row r="30" spans="1:5" ht="12.95" customHeight="1">
      <c r="A30" s="32"/>
      <c r="B30" s="36" t="s">
        <v>28</v>
      </c>
      <c r="C30" s="42">
        <f>C28+C29</f>
        <v>0</v>
      </c>
      <c r="D30" s="38"/>
      <c r="E30" s="39"/>
    </row>
    <row r="31" spans="1:5" ht="13.5" customHeight="1">
      <c r="A31" s="32"/>
      <c r="B31" s="32"/>
      <c r="C31" s="43"/>
      <c r="D31" s="32"/>
      <c r="E31" s="32"/>
    </row>
  </sheetData>
  <mergeCells count="1">
    <mergeCell ref="A1:E1"/>
  </mergeCells>
  <pageMargins left="0.7" right="0.7" top="0.78740200000000005" bottom="0.78740200000000005" header="0.3" footer="0.3"/>
  <pageSetup orientation="portrait"/>
  <headerFooter>
    <oddFooter>&amp;C&amp;"Calibri,Regular"&amp;11&amp;K000000Strana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"/>
  <sheetViews>
    <sheetView showGridLines="0" workbookViewId="0">
      <selection sqref="A1:H1"/>
    </sheetView>
  </sheetViews>
  <sheetFormatPr defaultColWidth="9.140625" defaultRowHeight="11.1" customHeight="1"/>
  <cols>
    <col min="1" max="1" width="3.85546875" style="44" customWidth="1"/>
    <col min="2" max="2" width="9.140625" style="44" customWidth="1"/>
    <col min="3" max="3" width="39.140625" style="44" customWidth="1"/>
    <col min="4" max="4" width="7.140625" style="44" customWidth="1"/>
    <col min="5" max="5" width="7.28515625" style="44" customWidth="1"/>
    <col min="6" max="6" width="4.140625" style="44" customWidth="1"/>
    <col min="7" max="7" width="9.85546875" style="44" customWidth="1"/>
    <col min="8" max="8" width="4" style="44" customWidth="1"/>
    <col min="9" max="12" width="9.140625" style="44" hidden="1" customWidth="1"/>
    <col min="13" max="13" width="9.140625" style="44" customWidth="1"/>
    <col min="14" max="16384" width="9.140625" style="44"/>
  </cols>
  <sheetData>
    <row r="1" spans="1:12" ht="15.95" customHeight="1">
      <c r="A1" s="195" t="s">
        <v>29</v>
      </c>
      <c r="B1" s="196"/>
      <c r="C1" s="196"/>
      <c r="D1" s="196"/>
      <c r="E1" s="196"/>
      <c r="F1" s="196"/>
      <c r="G1" s="196"/>
      <c r="H1" s="196"/>
      <c r="I1" s="2"/>
      <c r="J1" s="2"/>
      <c r="K1" s="2"/>
      <c r="L1" s="2"/>
    </row>
    <row r="2" spans="1:12" ht="11.65" customHeight="1">
      <c r="A2" s="3" t="s">
        <v>30</v>
      </c>
      <c r="B2" s="45" t="s">
        <v>31</v>
      </c>
      <c r="C2" s="45" t="s">
        <v>2</v>
      </c>
      <c r="D2" s="5" t="s">
        <v>32</v>
      </c>
      <c r="E2" s="5" t="s">
        <v>33</v>
      </c>
      <c r="F2" s="45" t="s">
        <v>34</v>
      </c>
      <c r="G2" s="5" t="s">
        <v>35</v>
      </c>
      <c r="H2" s="5" t="s">
        <v>36</v>
      </c>
      <c r="I2" s="5" t="s">
        <v>32</v>
      </c>
      <c r="J2" s="5" t="s">
        <v>33</v>
      </c>
      <c r="K2" s="45" t="s">
        <v>34</v>
      </c>
      <c r="L2" s="6" t="s">
        <v>35</v>
      </c>
    </row>
    <row r="3" spans="1:12" ht="12" customHeight="1">
      <c r="A3" s="46">
        <v>1</v>
      </c>
      <c r="B3" s="47" t="s">
        <v>37</v>
      </c>
      <c r="C3" s="47" t="s">
        <v>38</v>
      </c>
      <c r="D3" s="48">
        <v>0</v>
      </c>
      <c r="E3" s="48">
        <v>132</v>
      </c>
      <c r="F3" s="47" t="s">
        <v>39</v>
      </c>
      <c r="G3" s="48">
        <f t="shared" ref="G3:G23" si="0">D3*E3</f>
        <v>0</v>
      </c>
      <c r="H3" s="49"/>
      <c r="I3" s="50"/>
      <c r="J3" s="50"/>
      <c r="K3" s="50"/>
      <c r="L3" s="50"/>
    </row>
    <row r="4" spans="1:12" ht="12" customHeight="1">
      <c r="A4" s="51">
        <v>2</v>
      </c>
      <c r="B4" s="52" t="s">
        <v>40</v>
      </c>
      <c r="C4" s="52" t="s">
        <v>41</v>
      </c>
      <c r="D4" s="53">
        <v>0</v>
      </c>
      <c r="E4" s="53">
        <v>115</v>
      </c>
      <c r="F4" s="52" t="s">
        <v>39</v>
      </c>
      <c r="G4" s="53">
        <f t="shared" si="0"/>
        <v>0</v>
      </c>
      <c r="H4" s="54"/>
      <c r="I4" s="32"/>
      <c r="J4" s="32"/>
      <c r="K4" s="32"/>
      <c r="L4" s="32"/>
    </row>
    <row r="5" spans="1:12" ht="12" customHeight="1">
      <c r="A5" s="51">
        <v>3</v>
      </c>
      <c r="B5" s="52" t="s">
        <v>42</v>
      </c>
      <c r="C5" s="52" t="s">
        <v>43</v>
      </c>
      <c r="D5" s="53">
        <v>0</v>
      </c>
      <c r="E5" s="53">
        <v>40</v>
      </c>
      <c r="F5" s="52" t="s">
        <v>39</v>
      </c>
      <c r="G5" s="53">
        <f t="shared" si="0"/>
        <v>0</v>
      </c>
      <c r="H5" s="54"/>
      <c r="I5" s="32"/>
      <c r="J5" s="32"/>
      <c r="K5" s="32"/>
      <c r="L5" s="32"/>
    </row>
    <row r="6" spans="1:12" ht="12" customHeight="1">
      <c r="A6" s="51">
        <v>4</v>
      </c>
      <c r="B6" s="52" t="s">
        <v>44</v>
      </c>
      <c r="C6" s="52" t="s">
        <v>45</v>
      </c>
      <c r="D6" s="53">
        <v>0</v>
      </c>
      <c r="E6" s="53">
        <v>185</v>
      </c>
      <c r="F6" s="52" t="s">
        <v>46</v>
      </c>
      <c r="G6" s="53">
        <f t="shared" si="0"/>
        <v>0</v>
      </c>
      <c r="H6" s="54"/>
      <c r="I6" s="32"/>
      <c r="J6" s="32"/>
      <c r="K6" s="32"/>
      <c r="L6" s="32"/>
    </row>
    <row r="7" spans="1:12" ht="12" customHeight="1">
      <c r="A7" s="51">
        <v>5</v>
      </c>
      <c r="B7" s="52" t="s">
        <v>47</v>
      </c>
      <c r="C7" s="52" t="s">
        <v>48</v>
      </c>
      <c r="D7" s="53">
        <v>0</v>
      </c>
      <c r="E7" s="53">
        <v>35</v>
      </c>
      <c r="F7" s="52" t="s">
        <v>46</v>
      </c>
      <c r="G7" s="53">
        <f t="shared" si="0"/>
        <v>0</v>
      </c>
      <c r="H7" s="54"/>
      <c r="I7" s="32"/>
      <c r="J7" s="32"/>
      <c r="K7" s="32"/>
      <c r="L7" s="32"/>
    </row>
    <row r="8" spans="1:12" ht="12" customHeight="1">
      <c r="A8" s="51">
        <v>6</v>
      </c>
      <c r="B8" s="52" t="s">
        <v>49</v>
      </c>
      <c r="C8" s="52" t="s">
        <v>50</v>
      </c>
      <c r="D8" s="53">
        <v>0</v>
      </c>
      <c r="E8" s="53">
        <v>96</v>
      </c>
      <c r="F8" s="52" t="s">
        <v>46</v>
      </c>
      <c r="G8" s="53">
        <f t="shared" si="0"/>
        <v>0</v>
      </c>
      <c r="H8" s="54"/>
      <c r="I8" s="32"/>
      <c r="J8" s="32"/>
      <c r="K8" s="32"/>
      <c r="L8" s="32"/>
    </row>
    <row r="9" spans="1:12" ht="12" customHeight="1">
      <c r="A9" s="51">
        <v>7</v>
      </c>
      <c r="B9" s="52" t="s">
        <v>51</v>
      </c>
      <c r="C9" s="52" t="s">
        <v>52</v>
      </c>
      <c r="D9" s="53">
        <v>0</v>
      </c>
      <c r="E9" s="53">
        <v>3</v>
      </c>
      <c r="F9" s="52" t="s">
        <v>46</v>
      </c>
      <c r="G9" s="53">
        <f t="shared" si="0"/>
        <v>0</v>
      </c>
      <c r="H9" s="54"/>
      <c r="I9" s="32"/>
      <c r="J9" s="32"/>
      <c r="K9" s="32"/>
      <c r="L9" s="32"/>
    </row>
    <row r="10" spans="1:12" ht="12" customHeight="1">
      <c r="A10" s="51">
        <v>8</v>
      </c>
      <c r="B10" s="52" t="s">
        <v>53</v>
      </c>
      <c r="C10" s="52" t="s">
        <v>54</v>
      </c>
      <c r="D10" s="53">
        <v>0</v>
      </c>
      <c r="E10" s="53">
        <v>166</v>
      </c>
      <c r="F10" s="52" t="s">
        <v>46</v>
      </c>
      <c r="G10" s="53">
        <f t="shared" si="0"/>
        <v>0</v>
      </c>
      <c r="H10" s="54"/>
      <c r="I10" s="32"/>
      <c r="J10" s="32"/>
      <c r="K10" s="32"/>
      <c r="L10" s="32"/>
    </row>
    <row r="11" spans="1:12" ht="12" customHeight="1">
      <c r="A11" s="51">
        <v>9</v>
      </c>
      <c r="B11" s="52" t="s">
        <v>55</v>
      </c>
      <c r="C11" s="52" t="s">
        <v>56</v>
      </c>
      <c r="D11" s="53">
        <v>0</v>
      </c>
      <c r="E11" s="53">
        <v>28</v>
      </c>
      <c r="F11" s="52" t="s">
        <v>46</v>
      </c>
      <c r="G11" s="53">
        <f t="shared" si="0"/>
        <v>0</v>
      </c>
      <c r="H11" s="54"/>
      <c r="I11" s="32"/>
      <c r="J11" s="32"/>
      <c r="K11" s="32"/>
      <c r="L11" s="32"/>
    </row>
    <row r="12" spans="1:12" ht="12" customHeight="1">
      <c r="A12" s="51">
        <v>10</v>
      </c>
      <c r="B12" s="52" t="s">
        <v>57</v>
      </c>
      <c r="C12" s="52" t="s">
        <v>58</v>
      </c>
      <c r="D12" s="53">
        <v>0</v>
      </c>
      <c r="E12" s="53">
        <v>142</v>
      </c>
      <c r="F12" s="52" t="s">
        <v>46</v>
      </c>
      <c r="G12" s="53">
        <f t="shared" si="0"/>
        <v>0</v>
      </c>
      <c r="H12" s="54"/>
      <c r="I12" s="32"/>
      <c r="J12" s="32"/>
      <c r="K12" s="32"/>
      <c r="L12" s="32"/>
    </row>
    <row r="13" spans="1:12" ht="12" customHeight="1">
      <c r="A13" s="51">
        <v>11</v>
      </c>
      <c r="B13" s="52" t="s">
        <v>59</v>
      </c>
      <c r="C13" s="52" t="s">
        <v>60</v>
      </c>
      <c r="D13" s="53">
        <v>0</v>
      </c>
      <c r="E13" s="53">
        <v>560</v>
      </c>
      <c r="F13" s="52" t="s">
        <v>46</v>
      </c>
      <c r="G13" s="53">
        <f t="shared" si="0"/>
        <v>0</v>
      </c>
      <c r="H13" s="54"/>
      <c r="I13" s="32"/>
      <c r="J13" s="32"/>
      <c r="K13" s="32"/>
      <c r="L13" s="32"/>
    </row>
    <row r="14" spans="1:12" ht="12" customHeight="1">
      <c r="A14" s="51">
        <v>12</v>
      </c>
      <c r="B14" s="52" t="s">
        <v>61</v>
      </c>
      <c r="C14" s="52" t="s">
        <v>62</v>
      </c>
      <c r="D14" s="53">
        <v>0</v>
      </c>
      <c r="E14" s="53">
        <v>185</v>
      </c>
      <c r="F14" s="52" t="s">
        <v>46</v>
      </c>
      <c r="G14" s="53">
        <f t="shared" si="0"/>
        <v>0</v>
      </c>
      <c r="H14" s="54"/>
      <c r="I14" s="32"/>
      <c r="J14" s="32"/>
      <c r="K14" s="32"/>
      <c r="L14" s="32"/>
    </row>
    <row r="15" spans="1:12" ht="12" customHeight="1">
      <c r="A15" s="51">
        <v>13</v>
      </c>
      <c r="B15" s="52" t="s">
        <v>63</v>
      </c>
      <c r="C15" s="52" t="s">
        <v>64</v>
      </c>
      <c r="D15" s="53">
        <v>0</v>
      </c>
      <c r="E15" s="53">
        <v>10</v>
      </c>
      <c r="F15" s="52" t="s">
        <v>46</v>
      </c>
      <c r="G15" s="53">
        <f t="shared" si="0"/>
        <v>0</v>
      </c>
      <c r="H15" s="54"/>
      <c r="I15" s="32"/>
      <c r="J15" s="32"/>
      <c r="K15" s="32"/>
      <c r="L15" s="32"/>
    </row>
    <row r="16" spans="1:12" ht="12" customHeight="1">
      <c r="A16" s="51">
        <v>14</v>
      </c>
      <c r="B16" s="52" t="s">
        <v>65</v>
      </c>
      <c r="C16" s="52" t="s">
        <v>66</v>
      </c>
      <c r="D16" s="53">
        <v>0</v>
      </c>
      <c r="E16" s="53">
        <v>2</v>
      </c>
      <c r="F16" s="52" t="s">
        <v>46</v>
      </c>
      <c r="G16" s="53">
        <f t="shared" si="0"/>
        <v>0</v>
      </c>
      <c r="H16" s="54"/>
      <c r="I16" s="32"/>
      <c r="J16" s="32"/>
      <c r="K16" s="32"/>
      <c r="L16" s="32"/>
    </row>
    <row r="17" spans="1:12" ht="12" customHeight="1">
      <c r="A17" s="51">
        <v>15</v>
      </c>
      <c r="B17" s="52" t="s">
        <v>67</v>
      </c>
      <c r="C17" s="52" t="s">
        <v>68</v>
      </c>
      <c r="D17" s="53">
        <v>0</v>
      </c>
      <c r="E17" s="53">
        <v>1.3</v>
      </c>
      <c r="F17" s="52" t="s">
        <v>69</v>
      </c>
      <c r="G17" s="53">
        <f t="shared" si="0"/>
        <v>0</v>
      </c>
      <c r="H17" s="54"/>
      <c r="I17" s="32"/>
      <c r="J17" s="32"/>
      <c r="K17" s="32"/>
      <c r="L17" s="32"/>
    </row>
    <row r="18" spans="1:12" ht="12" customHeight="1">
      <c r="A18" s="51">
        <v>16</v>
      </c>
      <c r="B18" s="52" t="s">
        <v>70</v>
      </c>
      <c r="C18" s="52" t="s">
        <v>71</v>
      </c>
      <c r="D18" s="53">
        <v>0</v>
      </c>
      <c r="E18" s="53">
        <v>741</v>
      </c>
      <c r="F18" s="52" t="s">
        <v>46</v>
      </c>
      <c r="G18" s="53">
        <f t="shared" si="0"/>
        <v>0</v>
      </c>
      <c r="H18" s="54"/>
      <c r="I18" s="32"/>
      <c r="J18" s="32"/>
      <c r="K18" s="32"/>
      <c r="L18" s="32"/>
    </row>
    <row r="19" spans="1:12" ht="12" customHeight="1">
      <c r="A19" s="51">
        <v>17</v>
      </c>
      <c r="B19" s="52" t="s">
        <v>72</v>
      </c>
      <c r="C19" s="52" t="s">
        <v>73</v>
      </c>
      <c r="D19" s="53">
        <v>0</v>
      </c>
      <c r="E19" s="53">
        <v>62</v>
      </c>
      <c r="F19" s="52" t="s">
        <v>46</v>
      </c>
      <c r="G19" s="53">
        <f t="shared" si="0"/>
        <v>0</v>
      </c>
      <c r="H19" s="54"/>
      <c r="I19" s="32"/>
      <c r="J19" s="32"/>
      <c r="K19" s="32"/>
      <c r="L19" s="32"/>
    </row>
    <row r="20" spans="1:12" ht="12" customHeight="1">
      <c r="A20" s="51">
        <v>18</v>
      </c>
      <c r="B20" s="52" t="s">
        <v>74</v>
      </c>
      <c r="C20" s="52" t="s">
        <v>75</v>
      </c>
      <c r="D20" s="53">
        <v>0</v>
      </c>
      <c r="E20" s="53">
        <v>84</v>
      </c>
      <c r="F20" s="52" t="s">
        <v>46</v>
      </c>
      <c r="G20" s="53">
        <f t="shared" si="0"/>
        <v>0</v>
      </c>
      <c r="H20" s="54"/>
      <c r="I20" s="32"/>
      <c r="J20" s="32"/>
      <c r="K20" s="32"/>
      <c r="L20" s="32"/>
    </row>
    <row r="21" spans="1:12" ht="12" customHeight="1">
      <c r="A21" s="51">
        <v>19</v>
      </c>
      <c r="B21" s="52" t="s">
        <v>76</v>
      </c>
      <c r="C21" s="52" t="s">
        <v>77</v>
      </c>
      <c r="D21" s="53">
        <v>0</v>
      </c>
      <c r="E21" s="53">
        <v>10</v>
      </c>
      <c r="F21" s="52" t="s">
        <v>46</v>
      </c>
      <c r="G21" s="53">
        <f t="shared" si="0"/>
        <v>0</v>
      </c>
      <c r="H21" s="54"/>
      <c r="I21" s="32"/>
      <c r="J21" s="32"/>
      <c r="K21" s="32"/>
      <c r="L21" s="32"/>
    </row>
    <row r="22" spans="1:12" ht="12" customHeight="1">
      <c r="A22" s="51">
        <v>20</v>
      </c>
      <c r="B22" s="52" t="s">
        <v>78</v>
      </c>
      <c r="C22" s="52" t="s">
        <v>79</v>
      </c>
      <c r="D22" s="53">
        <v>0</v>
      </c>
      <c r="E22" s="53">
        <v>213</v>
      </c>
      <c r="F22" s="52" t="s">
        <v>46</v>
      </c>
      <c r="G22" s="53">
        <f t="shared" si="0"/>
        <v>0</v>
      </c>
      <c r="H22" s="54"/>
      <c r="I22" s="32"/>
      <c r="J22" s="32"/>
      <c r="K22" s="32"/>
      <c r="L22" s="32"/>
    </row>
    <row r="23" spans="1:12" ht="12" customHeight="1">
      <c r="A23" s="51">
        <v>21</v>
      </c>
      <c r="B23" s="52" t="s">
        <v>80</v>
      </c>
      <c r="C23" s="52" t="s">
        <v>81</v>
      </c>
      <c r="D23" s="53">
        <v>0</v>
      </c>
      <c r="E23" s="53">
        <v>10</v>
      </c>
      <c r="F23" s="52" t="s">
        <v>46</v>
      </c>
      <c r="G23" s="53">
        <f t="shared" si="0"/>
        <v>0</v>
      </c>
      <c r="H23" s="54"/>
      <c r="I23" s="32"/>
      <c r="J23" s="32"/>
      <c r="K23" s="32"/>
      <c r="L23" s="32"/>
    </row>
    <row r="24" spans="1:12" ht="12" customHeight="1">
      <c r="A24" s="51">
        <v>24</v>
      </c>
      <c r="B24" s="52" t="s">
        <v>82</v>
      </c>
      <c r="C24" s="52" t="s">
        <v>83</v>
      </c>
      <c r="D24" s="53">
        <v>0</v>
      </c>
      <c r="E24" s="53">
        <v>385</v>
      </c>
      <c r="F24" s="52" t="s">
        <v>46</v>
      </c>
      <c r="G24" s="53">
        <f>E24*D24</f>
        <v>0</v>
      </c>
      <c r="H24" s="54"/>
      <c r="I24" s="32"/>
      <c r="J24" s="32"/>
      <c r="K24" s="32"/>
      <c r="L24" s="32"/>
    </row>
    <row r="25" spans="1:12" ht="12" customHeight="1">
      <c r="A25" s="51">
        <v>22</v>
      </c>
      <c r="B25" s="52" t="s">
        <v>84</v>
      </c>
      <c r="C25" s="52" t="s">
        <v>85</v>
      </c>
      <c r="D25" s="53">
        <v>0</v>
      </c>
      <c r="E25" s="53">
        <v>30</v>
      </c>
      <c r="F25" s="52" t="s">
        <v>46</v>
      </c>
      <c r="G25" s="53">
        <f t="shared" ref="G25:G31" si="1">D25*E25</f>
        <v>0</v>
      </c>
      <c r="H25" s="54"/>
      <c r="I25" s="32"/>
      <c r="J25" s="32"/>
      <c r="K25" s="32"/>
      <c r="L25" s="32"/>
    </row>
    <row r="26" spans="1:12" ht="12" customHeight="1">
      <c r="A26" s="51">
        <v>23</v>
      </c>
      <c r="B26" s="52" t="s">
        <v>86</v>
      </c>
      <c r="C26" s="52" t="s">
        <v>87</v>
      </c>
      <c r="D26" s="53">
        <v>0</v>
      </c>
      <c r="E26" s="53">
        <v>25</v>
      </c>
      <c r="F26" s="52" t="s">
        <v>46</v>
      </c>
      <c r="G26" s="53">
        <f t="shared" si="1"/>
        <v>0</v>
      </c>
      <c r="H26" s="54"/>
      <c r="I26" s="32"/>
      <c r="J26" s="32"/>
      <c r="K26" s="32"/>
      <c r="L26" s="32"/>
    </row>
    <row r="27" spans="1:12" ht="12" customHeight="1">
      <c r="A27" s="51">
        <v>24</v>
      </c>
      <c r="B27" s="52" t="s">
        <v>88</v>
      </c>
      <c r="C27" s="52" t="s">
        <v>89</v>
      </c>
      <c r="D27" s="53">
        <v>0</v>
      </c>
      <c r="E27" s="53">
        <v>5</v>
      </c>
      <c r="F27" s="52" t="s">
        <v>46</v>
      </c>
      <c r="G27" s="53">
        <f t="shared" si="1"/>
        <v>0</v>
      </c>
      <c r="H27" s="54"/>
      <c r="I27" s="32"/>
      <c r="J27" s="32"/>
      <c r="K27" s="32"/>
      <c r="L27" s="32"/>
    </row>
    <row r="28" spans="1:12" ht="12" customHeight="1">
      <c r="A28" s="51">
        <v>25</v>
      </c>
      <c r="B28" s="52" t="s">
        <v>90</v>
      </c>
      <c r="C28" s="52" t="s">
        <v>91</v>
      </c>
      <c r="D28" s="53">
        <v>0</v>
      </c>
      <c r="E28" s="53">
        <v>117</v>
      </c>
      <c r="F28" s="52" t="s">
        <v>46</v>
      </c>
      <c r="G28" s="53">
        <f t="shared" si="1"/>
        <v>0</v>
      </c>
      <c r="H28" s="54"/>
      <c r="I28" s="32"/>
      <c r="J28" s="32"/>
      <c r="K28" s="32"/>
      <c r="L28" s="32"/>
    </row>
    <row r="29" spans="1:12" ht="12" customHeight="1">
      <c r="A29" s="51">
        <v>26</v>
      </c>
      <c r="B29" s="52" t="s">
        <v>92</v>
      </c>
      <c r="C29" s="52" t="s">
        <v>93</v>
      </c>
      <c r="D29" s="53">
        <v>0</v>
      </c>
      <c r="E29" s="53">
        <v>99</v>
      </c>
      <c r="F29" s="52" t="s">
        <v>46</v>
      </c>
      <c r="G29" s="53">
        <f t="shared" si="1"/>
        <v>0</v>
      </c>
      <c r="H29" s="54"/>
      <c r="I29" s="32"/>
      <c r="J29" s="32"/>
      <c r="K29" s="32"/>
      <c r="L29" s="32"/>
    </row>
    <row r="30" spans="1:12" ht="12" customHeight="1">
      <c r="A30" s="51">
        <v>27</v>
      </c>
      <c r="B30" s="52" t="s">
        <v>92</v>
      </c>
      <c r="C30" s="52" t="s">
        <v>94</v>
      </c>
      <c r="D30" s="53">
        <v>0</v>
      </c>
      <c r="E30" s="53">
        <v>11</v>
      </c>
      <c r="F30" s="52" t="s">
        <v>46</v>
      </c>
      <c r="G30" s="53">
        <f t="shared" si="1"/>
        <v>0</v>
      </c>
      <c r="H30" s="54"/>
      <c r="I30" s="32"/>
      <c r="J30" s="32"/>
      <c r="K30" s="32"/>
      <c r="L30" s="32"/>
    </row>
    <row r="31" spans="1:12" ht="12" customHeight="1">
      <c r="A31" s="51">
        <v>27</v>
      </c>
      <c r="B31" s="52" t="s">
        <v>92</v>
      </c>
      <c r="C31" s="52" t="s">
        <v>95</v>
      </c>
      <c r="D31" s="53">
        <v>0</v>
      </c>
      <c r="E31" s="53">
        <v>1</v>
      </c>
      <c r="F31" s="52" t="s">
        <v>46</v>
      </c>
      <c r="G31" s="53">
        <f t="shared" si="1"/>
        <v>0</v>
      </c>
      <c r="H31" s="54"/>
      <c r="I31" s="32"/>
      <c r="J31" s="32"/>
      <c r="K31" s="32"/>
      <c r="L31" s="32"/>
    </row>
    <row r="32" spans="1:12" ht="20.65" customHeight="1">
      <c r="A32" s="51">
        <v>33</v>
      </c>
      <c r="B32" s="52" t="s">
        <v>96</v>
      </c>
      <c r="C32" s="52" t="s">
        <v>97</v>
      </c>
      <c r="D32" s="53">
        <v>0</v>
      </c>
      <c r="E32" s="53">
        <v>2</v>
      </c>
      <c r="F32" s="52" t="s">
        <v>46</v>
      </c>
      <c r="G32" s="53">
        <f>E32*D32</f>
        <v>0</v>
      </c>
      <c r="H32" s="54"/>
      <c r="I32" s="32"/>
      <c r="J32" s="32"/>
      <c r="K32" s="32"/>
      <c r="L32" s="32"/>
    </row>
    <row r="33" spans="1:12" ht="12" customHeight="1">
      <c r="A33" s="51">
        <v>28</v>
      </c>
      <c r="B33" s="52" t="s">
        <v>98</v>
      </c>
      <c r="C33" s="52" t="s">
        <v>99</v>
      </c>
      <c r="D33" s="53">
        <v>0</v>
      </c>
      <c r="E33" s="53">
        <v>5</v>
      </c>
      <c r="F33" s="52" t="s">
        <v>46</v>
      </c>
      <c r="G33" s="53">
        <f t="shared" ref="G33:G43" si="2">D33*E33</f>
        <v>0</v>
      </c>
      <c r="H33" s="54"/>
      <c r="I33" s="32"/>
      <c r="J33" s="32"/>
      <c r="K33" s="32"/>
      <c r="L33" s="32"/>
    </row>
    <row r="34" spans="1:12" ht="12" customHeight="1">
      <c r="A34" s="51">
        <v>29</v>
      </c>
      <c r="B34" s="52" t="s">
        <v>100</v>
      </c>
      <c r="C34" s="52" t="s">
        <v>101</v>
      </c>
      <c r="D34" s="53">
        <v>0</v>
      </c>
      <c r="E34" s="53">
        <v>135</v>
      </c>
      <c r="F34" s="52" t="s">
        <v>46</v>
      </c>
      <c r="G34" s="53">
        <f t="shared" si="2"/>
        <v>0</v>
      </c>
      <c r="H34" s="54"/>
      <c r="I34" s="32"/>
      <c r="J34" s="32"/>
      <c r="K34" s="32"/>
      <c r="L34" s="32"/>
    </row>
    <row r="35" spans="1:12" ht="12" customHeight="1">
      <c r="A35" s="51">
        <v>30</v>
      </c>
      <c r="B35" s="52" t="s">
        <v>102</v>
      </c>
      <c r="C35" s="52" t="s">
        <v>103</v>
      </c>
      <c r="D35" s="53">
        <v>0</v>
      </c>
      <c r="E35" s="53">
        <v>246</v>
      </c>
      <c r="F35" s="52" t="s">
        <v>39</v>
      </c>
      <c r="G35" s="53">
        <f t="shared" si="2"/>
        <v>0</v>
      </c>
      <c r="H35" s="54"/>
      <c r="I35" s="32"/>
      <c r="J35" s="32"/>
      <c r="K35" s="32"/>
      <c r="L35" s="32"/>
    </row>
    <row r="36" spans="1:12" ht="12" customHeight="1">
      <c r="A36" s="51">
        <v>31</v>
      </c>
      <c r="B36" s="52" t="s">
        <v>104</v>
      </c>
      <c r="C36" s="52" t="s">
        <v>105</v>
      </c>
      <c r="D36" s="53">
        <v>0</v>
      </c>
      <c r="E36" s="53">
        <v>162</v>
      </c>
      <c r="F36" s="52" t="s">
        <v>39</v>
      </c>
      <c r="G36" s="53">
        <f t="shared" si="2"/>
        <v>0</v>
      </c>
      <c r="H36" s="54"/>
      <c r="I36" s="32"/>
      <c r="J36" s="32"/>
      <c r="K36" s="32"/>
      <c r="L36" s="32"/>
    </row>
    <row r="37" spans="1:12" ht="12" customHeight="1">
      <c r="A37" s="51">
        <v>32</v>
      </c>
      <c r="B37" s="52" t="s">
        <v>106</v>
      </c>
      <c r="C37" s="52" t="s">
        <v>107</v>
      </c>
      <c r="D37" s="53">
        <v>0</v>
      </c>
      <c r="E37" s="53">
        <v>293</v>
      </c>
      <c r="F37" s="52" t="s">
        <v>39</v>
      </c>
      <c r="G37" s="53">
        <f t="shared" si="2"/>
        <v>0</v>
      </c>
      <c r="H37" s="54"/>
      <c r="I37" s="32"/>
      <c r="J37" s="32"/>
      <c r="K37" s="32"/>
      <c r="L37" s="32"/>
    </row>
    <row r="38" spans="1:12" ht="12" customHeight="1">
      <c r="A38" s="51">
        <v>33</v>
      </c>
      <c r="B38" s="52" t="s">
        <v>108</v>
      </c>
      <c r="C38" s="52" t="s">
        <v>109</v>
      </c>
      <c r="D38" s="53">
        <v>0</v>
      </c>
      <c r="E38" s="53">
        <v>1377</v>
      </c>
      <c r="F38" s="52" t="s">
        <v>39</v>
      </c>
      <c r="G38" s="53">
        <f t="shared" si="2"/>
        <v>0</v>
      </c>
      <c r="H38" s="54"/>
      <c r="I38" s="32"/>
      <c r="J38" s="32"/>
      <c r="K38" s="32"/>
      <c r="L38" s="32"/>
    </row>
    <row r="39" spans="1:12" ht="12" customHeight="1">
      <c r="A39" s="51">
        <v>34</v>
      </c>
      <c r="B39" s="52" t="s">
        <v>110</v>
      </c>
      <c r="C39" s="52" t="s">
        <v>111</v>
      </c>
      <c r="D39" s="53">
        <v>0</v>
      </c>
      <c r="E39" s="53">
        <v>1882</v>
      </c>
      <c r="F39" s="52" t="s">
        <v>39</v>
      </c>
      <c r="G39" s="53">
        <f t="shared" si="2"/>
        <v>0</v>
      </c>
      <c r="H39" s="54"/>
      <c r="I39" s="32"/>
      <c r="J39" s="32"/>
      <c r="K39" s="32"/>
      <c r="L39" s="32"/>
    </row>
    <row r="40" spans="1:12" ht="12" customHeight="1">
      <c r="A40" s="51">
        <v>35</v>
      </c>
      <c r="B40" s="52" t="s">
        <v>112</v>
      </c>
      <c r="C40" s="52" t="s">
        <v>113</v>
      </c>
      <c r="D40" s="53">
        <v>0</v>
      </c>
      <c r="E40" s="53">
        <v>307</v>
      </c>
      <c r="F40" s="52" t="s">
        <v>39</v>
      </c>
      <c r="G40" s="53">
        <f t="shared" si="2"/>
        <v>0</v>
      </c>
      <c r="H40" s="54"/>
      <c r="I40" s="32"/>
      <c r="J40" s="32"/>
      <c r="K40" s="32"/>
      <c r="L40" s="32"/>
    </row>
    <row r="41" spans="1:12" ht="12" customHeight="1">
      <c r="A41" s="51">
        <v>36</v>
      </c>
      <c r="B41" s="52" t="s">
        <v>114</v>
      </c>
      <c r="C41" s="52" t="s">
        <v>115</v>
      </c>
      <c r="D41" s="53">
        <v>0</v>
      </c>
      <c r="E41" s="53">
        <v>293</v>
      </c>
      <c r="F41" s="52" t="s">
        <v>39</v>
      </c>
      <c r="G41" s="53">
        <f t="shared" si="2"/>
        <v>0</v>
      </c>
      <c r="H41" s="54"/>
      <c r="I41" s="32"/>
      <c r="J41" s="32"/>
      <c r="K41" s="32"/>
      <c r="L41" s="32"/>
    </row>
    <row r="42" spans="1:12" ht="12" customHeight="1">
      <c r="A42" s="51">
        <v>37</v>
      </c>
      <c r="B42" s="52" t="s">
        <v>116</v>
      </c>
      <c r="C42" s="52" t="s">
        <v>117</v>
      </c>
      <c r="D42" s="53">
        <v>0</v>
      </c>
      <c r="E42" s="53">
        <v>95</v>
      </c>
      <c r="F42" s="52" t="s">
        <v>39</v>
      </c>
      <c r="G42" s="53">
        <f t="shared" si="2"/>
        <v>0</v>
      </c>
      <c r="H42" s="54"/>
      <c r="I42" s="32"/>
      <c r="J42" s="32"/>
      <c r="K42" s="32"/>
      <c r="L42" s="32"/>
    </row>
    <row r="43" spans="1:12" ht="12" customHeight="1">
      <c r="A43" s="51">
        <v>38</v>
      </c>
      <c r="B43" s="52" t="s">
        <v>118</v>
      </c>
      <c r="C43" s="52" t="s">
        <v>119</v>
      </c>
      <c r="D43" s="53">
        <v>0</v>
      </c>
      <c r="E43" s="53">
        <v>22</v>
      </c>
      <c r="F43" s="52" t="s">
        <v>39</v>
      </c>
      <c r="G43" s="53">
        <f t="shared" si="2"/>
        <v>0</v>
      </c>
      <c r="H43" s="54"/>
      <c r="I43" s="32"/>
      <c r="J43" s="32"/>
      <c r="K43" s="32"/>
      <c r="L43" s="32"/>
    </row>
    <row r="44" spans="1:12" ht="20.65" customHeight="1">
      <c r="A44" s="51">
        <v>27</v>
      </c>
      <c r="B44" s="52" t="s">
        <v>120</v>
      </c>
      <c r="C44" s="52" t="s">
        <v>121</v>
      </c>
      <c r="D44" s="53">
        <v>0</v>
      </c>
      <c r="E44" s="53">
        <v>150</v>
      </c>
      <c r="F44" s="52" t="s">
        <v>39</v>
      </c>
      <c r="G44" s="53">
        <f>E44*D44</f>
        <v>0</v>
      </c>
      <c r="H44" s="54"/>
      <c r="I44" s="32"/>
      <c r="J44" s="32"/>
      <c r="K44" s="32"/>
      <c r="L44" s="32"/>
    </row>
    <row r="45" spans="1:12" ht="12" customHeight="1">
      <c r="A45" s="51">
        <v>41</v>
      </c>
      <c r="B45" s="52" t="s">
        <v>122</v>
      </c>
      <c r="C45" s="52" t="s">
        <v>123</v>
      </c>
      <c r="D45" s="53">
        <v>0</v>
      </c>
      <c r="E45" s="53">
        <v>699</v>
      </c>
      <c r="F45" s="52" t="s">
        <v>46</v>
      </c>
      <c r="G45" s="53">
        <f>D45*E45</f>
        <v>0</v>
      </c>
      <c r="H45" s="54"/>
      <c r="I45" s="32"/>
      <c r="J45" s="32"/>
      <c r="K45" s="32"/>
      <c r="L45" s="32"/>
    </row>
    <row r="46" spans="1:12" ht="12" customHeight="1">
      <c r="A46" s="51">
        <v>42</v>
      </c>
      <c r="B46" s="52" t="s">
        <v>124</v>
      </c>
      <c r="C46" s="52" t="s">
        <v>125</v>
      </c>
      <c r="D46" s="53">
        <v>0</v>
      </c>
      <c r="E46" s="53">
        <v>87</v>
      </c>
      <c r="F46" s="52" t="s">
        <v>39</v>
      </c>
      <c r="G46" s="53">
        <f>D46*E46</f>
        <v>0</v>
      </c>
      <c r="H46" s="54"/>
      <c r="I46" s="32"/>
      <c r="J46" s="32"/>
      <c r="K46" s="32"/>
      <c r="L46" s="32"/>
    </row>
    <row r="47" spans="1:12" ht="12" customHeight="1">
      <c r="A47" s="51">
        <v>43</v>
      </c>
      <c r="B47" s="52" t="s">
        <v>126</v>
      </c>
      <c r="C47" s="52" t="s">
        <v>127</v>
      </c>
      <c r="D47" s="53">
        <v>0</v>
      </c>
      <c r="E47" s="53">
        <v>535</v>
      </c>
      <c r="F47" s="52" t="s">
        <v>39</v>
      </c>
      <c r="G47" s="53">
        <f>D47*E47</f>
        <v>0</v>
      </c>
      <c r="H47" s="54"/>
      <c r="I47" s="32"/>
      <c r="J47" s="32"/>
      <c r="K47" s="32"/>
      <c r="L47" s="32"/>
    </row>
    <row r="48" spans="1:12" ht="12" customHeight="1">
      <c r="A48" s="51">
        <v>44</v>
      </c>
      <c r="B48" s="52" t="s">
        <v>128</v>
      </c>
      <c r="C48" s="52" t="s">
        <v>129</v>
      </c>
      <c r="D48" s="53">
        <v>0</v>
      </c>
      <c r="E48" s="53">
        <v>2403</v>
      </c>
      <c r="F48" s="52" t="s">
        <v>46</v>
      </c>
      <c r="G48" s="53">
        <f>D48*E48</f>
        <v>0</v>
      </c>
      <c r="H48" s="54"/>
      <c r="I48" s="32"/>
      <c r="J48" s="32"/>
      <c r="K48" s="32"/>
      <c r="L48" s="32"/>
    </row>
    <row r="49" spans="1:12" ht="12" customHeight="1">
      <c r="A49" s="51">
        <v>45</v>
      </c>
      <c r="B49" s="52" t="s">
        <v>130</v>
      </c>
      <c r="C49" s="52" t="s">
        <v>131</v>
      </c>
      <c r="D49" s="53">
        <v>0</v>
      </c>
      <c r="E49" s="53">
        <v>24</v>
      </c>
      <c r="F49" s="52" t="s">
        <v>46</v>
      </c>
      <c r="G49" s="53">
        <f>D49*E49</f>
        <v>0</v>
      </c>
      <c r="H49" s="54"/>
      <c r="I49" s="32"/>
      <c r="J49" s="32"/>
      <c r="K49" s="32"/>
      <c r="L49" s="32"/>
    </row>
    <row r="50" spans="1:12" ht="13.5" customHeight="1">
      <c r="A50" s="32"/>
      <c r="B50" s="32"/>
      <c r="C50" s="32"/>
      <c r="D50" s="32"/>
      <c r="E50" s="32"/>
      <c r="F50" s="32"/>
      <c r="G50" s="32"/>
      <c r="H50" s="20"/>
      <c r="I50" s="32"/>
      <c r="J50" s="32"/>
      <c r="K50" s="32"/>
      <c r="L50" s="32"/>
    </row>
    <row r="51" spans="1:12" ht="12" customHeight="1">
      <c r="A51" s="55" t="s">
        <v>132</v>
      </c>
      <c r="B51" s="2"/>
      <c r="C51" s="2"/>
      <c r="D51" s="2"/>
      <c r="E51" s="2"/>
      <c r="F51" s="2"/>
      <c r="G51" s="16">
        <f>SUM(G3:G50)</f>
        <v>0</v>
      </c>
      <c r="H51" s="2"/>
      <c r="I51" s="32"/>
      <c r="J51" s="32"/>
      <c r="K51" s="32"/>
      <c r="L51" s="32"/>
    </row>
    <row r="52" spans="1:12" ht="14.1" customHeight="1">
      <c r="A52" s="50"/>
      <c r="B52" s="50"/>
      <c r="C52" s="50"/>
      <c r="D52" s="50"/>
      <c r="E52" s="50"/>
      <c r="F52" s="50"/>
      <c r="G52" s="56"/>
      <c r="H52" s="50"/>
      <c r="I52" s="32"/>
      <c r="J52" s="32"/>
      <c r="K52" s="32"/>
      <c r="L52" s="32"/>
    </row>
    <row r="53" spans="1:12" ht="13.5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</row>
    <row r="54" spans="1:12" ht="12.95" customHeight="1">
      <c r="A54" s="57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</row>
    <row r="55" spans="1:12" ht="13.5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ht="15.95" customHeight="1">
      <c r="A56" s="195" t="s">
        <v>133</v>
      </c>
      <c r="B56" s="196"/>
      <c r="C56" s="196"/>
      <c r="D56" s="196"/>
      <c r="E56" s="196"/>
      <c r="F56" s="196"/>
      <c r="G56" s="196"/>
      <c r="H56" s="196"/>
      <c r="I56" s="2"/>
      <c r="J56" s="2"/>
      <c r="K56" s="2"/>
      <c r="L56" s="2"/>
    </row>
    <row r="57" spans="1:12" ht="11.65" customHeight="1">
      <c r="A57" s="3" t="s">
        <v>30</v>
      </c>
      <c r="B57" s="45" t="s">
        <v>31</v>
      </c>
      <c r="C57" s="45" t="s">
        <v>2</v>
      </c>
      <c r="D57" s="5" t="s">
        <v>32</v>
      </c>
      <c r="E57" s="5" t="s">
        <v>33</v>
      </c>
      <c r="F57" s="45" t="s">
        <v>34</v>
      </c>
      <c r="G57" s="5" t="s">
        <v>35</v>
      </c>
      <c r="H57" s="5" t="s">
        <v>36</v>
      </c>
      <c r="I57" s="5" t="s">
        <v>32</v>
      </c>
      <c r="J57" s="5" t="s">
        <v>33</v>
      </c>
      <c r="K57" s="45" t="s">
        <v>34</v>
      </c>
      <c r="L57" s="6" t="s">
        <v>35</v>
      </c>
    </row>
    <row r="58" spans="1:12" ht="12" customHeight="1">
      <c r="A58" s="46">
        <v>1</v>
      </c>
      <c r="B58" s="47" t="s">
        <v>134</v>
      </c>
      <c r="C58" s="47" t="s">
        <v>135</v>
      </c>
      <c r="D58" s="48">
        <v>0</v>
      </c>
      <c r="E58" s="48">
        <v>132</v>
      </c>
      <c r="F58" s="47" t="s">
        <v>39</v>
      </c>
      <c r="G58" s="48">
        <f t="shared" ref="G58:G103" si="3">E58*D58</f>
        <v>0</v>
      </c>
      <c r="H58" s="49"/>
      <c r="I58" s="50"/>
      <c r="J58" s="50"/>
      <c r="K58" s="50"/>
      <c r="L58" s="50"/>
    </row>
    <row r="59" spans="1:12" ht="12" customHeight="1">
      <c r="A59" s="51">
        <v>2</v>
      </c>
      <c r="B59" s="52" t="s">
        <v>136</v>
      </c>
      <c r="C59" s="52" t="s">
        <v>137</v>
      </c>
      <c r="D59" s="53">
        <v>0</v>
      </c>
      <c r="E59" s="53">
        <v>115</v>
      </c>
      <c r="F59" s="52" t="s">
        <v>39</v>
      </c>
      <c r="G59" s="53">
        <f t="shared" si="3"/>
        <v>0</v>
      </c>
      <c r="H59" s="54"/>
      <c r="I59" s="32"/>
      <c r="J59" s="32"/>
      <c r="K59" s="32"/>
      <c r="L59" s="32"/>
    </row>
    <row r="60" spans="1:12" ht="12" customHeight="1">
      <c r="A60" s="51">
        <v>3</v>
      </c>
      <c r="B60" s="52" t="s">
        <v>138</v>
      </c>
      <c r="C60" s="52" t="s">
        <v>139</v>
      </c>
      <c r="D60" s="53">
        <v>0</v>
      </c>
      <c r="E60" s="53">
        <v>40</v>
      </c>
      <c r="F60" s="52" t="s">
        <v>39</v>
      </c>
      <c r="G60" s="53">
        <f t="shared" si="3"/>
        <v>0</v>
      </c>
      <c r="H60" s="54"/>
      <c r="I60" s="32"/>
      <c r="J60" s="32"/>
      <c r="K60" s="32"/>
      <c r="L60" s="32"/>
    </row>
    <row r="61" spans="1:12" ht="12" customHeight="1">
      <c r="A61" s="51">
        <v>4</v>
      </c>
      <c r="B61" s="52" t="s">
        <v>140</v>
      </c>
      <c r="C61" s="52" t="s">
        <v>141</v>
      </c>
      <c r="D61" s="53">
        <v>0</v>
      </c>
      <c r="E61" s="53">
        <v>185</v>
      </c>
      <c r="F61" s="52" t="s">
        <v>46</v>
      </c>
      <c r="G61" s="53">
        <f t="shared" si="3"/>
        <v>0</v>
      </c>
      <c r="H61" s="54"/>
      <c r="I61" s="32"/>
      <c r="J61" s="32"/>
      <c r="K61" s="32"/>
      <c r="L61" s="32"/>
    </row>
    <row r="62" spans="1:12" ht="12" customHeight="1">
      <c r="A62" s="51">
        <v>5</v>
      </c>
      <c r="B62" s="52" t="s">
        <v>142</v>
      </c>
      <c r="C62" s="52" t="s">
        <v>143</v>
      </c>
      <c r="D62" s="53">
        <v>0</v>
      </c>
      <c r="E62" s="53">
        <v>10</v>
      </c>
      <c r="F62" s="52" t="s">
        <v>46</v>
      </c>
      <c r="G62" s="53">
        <f t="shared" si="3"/>
        <v>0</v>
      </c>
      <c r="H62" s="54"/>
      <c r="I62" s="32"/>
      <c r="J62" s="32"/>
      <c r="K62" s="32"/>
      <c r="L62" s="32"/>
    </row>
    <row r="63" spans="1:12" ht="12" customHeight="1">
      <c r="A63" s="51">
        <v>6</v>
      </c>
      <c r="B63" s="52" t="s">
        <v>144</v>
      </c>
      <c r="C63" s="52" t="s">
        <v>145</v>
      </c>
      <c r="D63" s="53">
        <v>0</v>
      </c>
      <c r="E63" s="53">
        <v>3</v>
      </c>
      <c r="F63" s="52" t="s">
        <v>46</v>
      </c>
      <c r="G63" s="53">
        <f t="shared" si="3"/>
        <v>0</v>
      </c>
      <c r="H63" s="54"/>
      <c r="I63" s="32"/>
      <c r="J63" s="32"/>
      <c r="K63" s="32"/>
      <c r="L63" s="32"/>
    </row>
    <row r="64" spans="1:12" ht="12" customHeight="1">
      <c r="A64" s="51">
        <v>7</v>
      </c>
      <c r="B64" s="52" t="s">
        <v>146</v>
      </c>
      <c r="C64" s="52" t="s">
        <v>147</v>
      </c>
      <c r="D64" s="53">
        <v>0</v>
      </c>
      <c r="E64" s="53">
        <v>55</v>
      </c>
      <c r="F64" s="52" t="s">
        <v>46</v>
      </c>
      <c r="G64" s="53">
        <f t="shared" si="3"/>
        <v>0</v>
      </c>
      <c r="H64" s="54"/>
      <c r="I64" s="32"/>
      <c r="J64" s="32"/>
      <c r="K64" s="32"/>
      <c r="L64" s="32"/>
    </row>
    <row r="65" spans="1:12" ht="12" customHeight="1">
      <c r="A65" s="51">
        <v>8</v>
      </c>
      <c r="B65" s="52" t="s">
        <v>148</v>
      </c>
      <c r="C65" s="52" t="s">
        <v>149</v>
      </c>
      <c r="D65" s="53">
        <v>0</v>
      </c>
      <c r="E65" s="53">
        <v>87</v>
      </c>
      <c r="F65" s="52" t="s">
        <v>39</v>
      </c>
      <c r="G65" s="53">
        <f t="shared" si="3"/>
        <v>0</v>
      </c>
      <c r="H65" s="54"/>
      <c r="I65" s="32"/>
      <c r="J65" s="32"/>
      <c r="K65" s="32"/>
      <c r="L65" s="32"/>
    </row>
    <row r="66" spans="1:12" ht="12" customHeight="1">
      <c r="A66" s="51">
        <v>9</v>
      </c>
      <c r="B66" s="52" t="s">
        <v>150</v>
      </c>
      <c r="C66" s="52" t="s">
        <v>151</v>
      </c>
      <c r="D66" s="53">
        <v>0</v>
      </c>
      <c r="E66" s="53">
        <v>307</v>
      </c>
      <c r="F66" s="52" t="s">
        <v>39</v>
      </c>
      <c r="G66" s="53">
        <f t="shared" si="3"/>
        <v>0</v>
      </c>
      <c r="H66" s="54"/>
      <c r="I66" s="32"/>
      <c r="J66" s="32"/>
      <c r="K66" s="32"/>
      <c r="L66" s="32"/>
    </row>
    <row r="67" spans="1:12" ht="12" customHeight="1">
      <c r="A67" s="51">
        <v>10</v>
      </c>
      <c r="B67" s="52" t="s">
        <v>152</v>
      </c>
      <c r="C67" s="52" t="s">
        <v>153</v>
      </c>
      <c r="D67" s="53">
        <v>0</v>
      </c>
      <c r="E67" s="53">
        <v>293</v>
      </c>
      <c r="F67" s="52" t="s">
        <v>39</v>
      </c>
      <c r="G67" s="53">
        <f t="shared" si="3"/>
        <v>0</v>
      </c>
      <c r="H67" s="54"/>
      <c r="I67" s="32"/>
      <c r="J67" s="32"/>
      <c r="K67" s="32"/>
      <c r="L67" s="32"/>
    </row>
    <row r="68" spans="1:12" ht="12" customHeight="1">
      <c r="A68" s="51">
        <v>11</v>
      </c>
      <c r="B68" s="52" t="s">
        <v>154</v>
      </c>
      <c r="C68" s="52" t="s">
        <v>155</v>
      </c>
      <c r="D68" s="53">
        <v>0</v>
      </c>
      <c r="E68" s="53">
        <v>95</v>
      </c>
      <c r="F68" s="52" t="s">
        <v>39</v>
      </c>
      <c r="G68" s="53">
        <f t="shared" si="3"/>
        <v>0</v>
      </c>
      <c r="H68" s="54"/>
      <c r="I68" s="32"/>
      <c r="J68" s="32"/>
      <c r="K68" s="32"/>
      <c r="L68" s="32"/>
    </row>
    <row r="69" spans="1:12" ht="12" customHeight="1">
      <c r="A69" s="51">
        <v>12</v>
      </c>
      <c r="B69" s="52" t="s">
        <v>156</v>
      </c>
      <c r="C69" s="52" t="s">
        <v>157</v>
      </c>
      <c r="D69" s="53">
        <v>0</v>
      </c>
      <c r="E69" s="53">
        <v>22</v>
      </c>
      <c r="F69" s="52" t="s">
        <v>39</v>
      </c>
      <c r="G69" s="53">
        <f t="shared" si="3"/>
        <v>0</v>
      </c>
      <c r="H69" s="54"/>
      <c r="I69" s="32"/>
      <c r="J69" s="32"/>
      <c r="K69" s="32"/>
      <c r="L69" s="32"/>
    </row>
    <row r="70" spans="1:12" ht="12" customHeight="1">
      <c r="A70" s="51">
        <v>15</v>
      </c>
      <c r="B70" s="52" t="s">
        <v>158</v>
      </c>
      <c r="C70" s="52" t="s">
        <v>159</v>
      </c>
      <c r="D70" s="53">
        <v>0</v>
      </c>
      <c r="E70" s="53">
        <v>370</v>
      </c>
      <c r="F70" s="52" t="s">
        <v>160</v>
      </c>
      <c r="G70" s="53">
        <f t="shared" si="3"/>
        <v>0</v>
      </c>
      <c r="H70" s="54"/>
      <c r="I70" s="32"/>
      <c r="J70" s="32"/>
      <c r="K70" s="32"/>
      <c r="L70" s="32"/>
    </row>
    <row r="71" spans="1:12" ht="12" customHeight="1">
      <c r="A71" s="51">
        <v>16</v>
      </c>
      <c r="B71" s="52" t="s">
        <v>158</v>
      </c>
      <c r="C71" s="52" t="s">
        <v>159</v>
      </c>
      <c r="D71" s="53">
        <v>0</v>
      </c>
      <c r="E71" s="53">
        <v>30</v>
      </c>
      <c r="F71" s="52" t="s">
        <v>160</v>
      </c>
      <c r="G71" s="53">
        <f t="shared" si="3"/>
        <v>0</v>
      </c>
      <c r="H71" s="54"/>
      <c r="I71" s="32"/>
      <c r="J71" s="32"/>
      <c r="K71" s="32"/>
      <c r="L71" s="32"/>
    </row>
    <row r="72" spans="1:12" ht="12" customHeight="1">
      <c r="A72" s="51">
        <v>17</v>
      </c>
      <c r="B72" s="52" t="s">
        <v>158</v>
      </c>
      <c r="C72" s="52" t="s">
        <v>159</v>
      </c>
      <c r="D72" s="53">
        <v>0</v>
      </c>
      <c r="E72" s="53">
        <v>10</v>
      </c>
      <c r="F72" s="52" t="s">
        <v>160</v>
      </c>
      <c r="G72" s="53">
        <f t="shared" si="3"/>
        <v>0</v>
      </c>
      <c r="H72" s="54"/>
      <c r="I72" s="32"/>
      <c r="J72" s="32"/>
      <c r="K72" s="32"/>
      <c r="L72" s="32"/>
    </row>
    <row r="73" spans="1:12" ht="12" customHeight="1">
      <c r="A73" s="51">
        <v>18</v>
      </c>
      <c r="B73" s="52" t="s">
        <v>161</v>
      </c>
      <c r="C73" s="52" t="s">
        <v>162</v>
      </c>
      <c r="D73" s="53">
        <v>0</v>
      </c>
      <c r="E73" s="53">
        <v>1.3</v>
      </c>
      <c r="F73" s="52" t="s">
        <v>69</v>
      </c>
      <c r="G73" s="53">
        <f t="shared" si="3"/>
        <v>0</v>
      </c>
      <c r="H73" s="54"/>
      <c r="I73" s="32"/>
      <c r="J73" s="32"/>
      <c r="K73" s="32"/>
      <c r="L73" s="32"/>
    </row>
    <row r="74" spans="1:12" ht="12" customHeight="1">
      <c r="A74" s="51">
        <v>19</v>
      </c>
      <c r="B74" s="52" t="s">
        <v>163</v>
      </c>
      <c r="C74" s="52" t="s">
        <v>164</v>
      </c>
      <c r="D74" s="53">
        <v>0</v>
      </c>
      <c r="E74" s="53">
        <v>2403</v>
      </c>
      <c r="F74" s="52" t="s">
        <v>46</v>
      </c>
      <c r="G74" s="53">
        <f t="shared" si="3"/>
        <v>0</v>
      </c>
      <c r="H74" s="54"/>
      <c r="I74" s="32"/>
      <c r="J74" s="32"/>
      <c r="K74" s="32"/>
      <c r="L74" s="32"/>
    </row>
    <row r="75" spans="1:12" ht="12" customHeight="1">
      <c r="A75" s="51">
        <v>20</v>
      </c>
      <c r="B75" s="52" t="s">
        <v>165</v>
      </c>
      <c r="C75" s="52" t="s">
        <v>58</v>
      </c>
      <c r="D75" s="53">
        <v>0</v>
      </c>
      <c r="E75" s="53">
        <v>142</v>
      </c>
      <c r="F75" s="52" t="s">
        <v>46</v>
      </c>
      <c r="G75" s="53">
        <f t="shared" si="3"/>
        <v>0</v>
      </c>
      <c r="H75" s="54"/>
      <c r="I75" s="32"/>
      <c r="J75" s="32"/>
      <c r="K75" s="32"/>
      <c r="L75" s="32"/>
    </row>
    <row r="76" spans="1:12" ht="12" customHeight="1">
      <c r="A76" s="51">
        <v>21</v>
      </c>
      <c r="B76" s="52" t="s">
        <v>166</v>
      </c>
      <c r="C76" s="52" t="s">
        <v>167</v>
      </c>
      <c r="D76" s="53">
        <v>0</v>
      </c>
      <c r="E76" s="53">
        <v>3</v>
      </c>
      <c r="F76" s="52" t="s">
        <v>46</v>
      </c>
      <c r="G76" s="53">
        <f t="shared" si="3"/>
        <v>0</v>
      </c>
      <c r="H76" s="54"/>
      <c r="I76" s="32"/>
      <c r="J76" s="32"/>
      <c r="K76" s="32"/>
      <c r="L76" s="32"/>
    </row>
    <row r="77" spans="1:12" ht="12" customHeight="1">
      <c r="A77" s="51">
        <v>22</v>
      </c>
      <c r="B77" s="52" t="s">
        <v>168</v>
      </c>
      <c r="C77" s="52" t="s">
        <v>169</v>
      </c>
      <c r="D77" s="53">
        <v>0</v>
      </c>
      <c r="E77" s="53">
        <v>3</v>
      </c>
      <c r="F77" s="52" t="s">
        <v>46</v>
      </c>
      <c r="G77" s="53">
        <f t="shared" si="3"/>
        <v>0</v>
      </c>
      <c r="H77" s="54"/>
      <c r="I77" s="32"/>
      <c r="J77" s="32"/>
      <c r="K77" s="32"/>
      <c r="L77" s="32"/>
    </row>
    <row r="78" spans="1:12" ht="12" customHeight="1">
      <c r="A78" s="51">
        <v>23</v>
      </c>
      <c r="B78" s="52" t="s">
        <v>170</v>
      </c>
      <c r="C78" s="52" t="s">
        <v>171</v>
      </c>
      <c r="D78" s="53">
        <v>0</v>
      </c>
      <c r="E78" s="53">
        <v>4</v>
      </c>
      <c r="F78" s="52" t="s">
        <v>39</v>
      </c>
      <c r="G78" s="53">
        <f t="shared" si="3"/>
        <v>0</v>
      </c>
      <c r="H78" s="54"/>
      <c r="I78" s="32"/>
      <c r="J78" s="32"/>
      <c r="K78" s="32"/>
      <c r="L78" s="32"/>
    </row>
    <row r="79" spans="1:12" ht="12" customHeight="1">
      <c r="A79" s="51">
        <v>24</v>
      </c>
      <c r="B79" s="52" t="s">
        <v>82</v>
      </c>
      <c r="C79" s="52" t="s">
        <v>83</v>
      </c>
      <c r="D79" s="53">
        <v>0</v>
      </c>
      <c r="E79" s="53">
        <v>385</v>
      </c>
      <c r="F79" s="52" t="s">
        <v>46</v>
      </c>
      <c r="G79" s="53">
        <f t="shared" si="3"/>
        <v>0</v>
      </c>
      <c r="H79" s="54"/>
      <c r="I79" s="32"/>
      <c r="J79" s="32"/>
      <c r="K79" s="32"/>
      <c r="L79" s="32"/>
    </row>
    <row r="80" spans="1:12" ht="12" customHeight="1">
      <c r="A80" s="51">
        <v>25</v>
      </c>
      <c r="B80" s="52" t="s">
        <v>172</v>
      </c>
      <c r="C80" s="52" t="s">
        <v>173</v>
      </c>
      <c r="D80" s="53">
        <v>0</v>
      </c>
      <c r="E80" s="53">
        <v>960</v>
      </c>
      <c r="F80" s="52" t="s">
        <v>46</v>
      </c>
      <c r="G80" s="53">
        <f t="shared" si="3"/>
        <v>0</v>
      </c>
      <c r="H80" s="54"/>
      <c r="I80" s="32"/>
      <c r="J80" s="32"/>
      <c r="K80" s="32"/>
      <c r="L80" s="32"/>
    </row>
    <row r="81" spans="1:12" ht="12" customHeight="1">
      <c r="A81" s="51">
        <v>26</v>
      </c>
      <c r="B81" s="52" t="s">
        <v>174</v>
      </c>
      <c r="C81" s="52" t="s">
        <v>175</v>
      </c>
      <c r="D81" s="53">
        <v>0</v>
      </c>
      <c r="E81" s="53">
        <v>38</v>
      </c>
      <c r="F81" s="52" t="s">
        <v>46</v>
      </c>
      <c r="G81" s="53">
        <f t="shared" si="3"/>
        <v>0</v>
      </c>
      <c r="H81" s="54"/>
      <c r="I81" s="32"/>
      <c r="J81" s="32"/>
      <c r="K81" s="32"/>
      <c r="L81" s="32"/>
    </row>
    <row r="82" spans="1:12" ht="24" customHeight="1">
      <c r="A82" s="51">
        <v>27</v>
      </c>
      <c r="B82" s="52" t="s">
        <v>120</v>
      </c>
      <c r="C82" s="52" t="s">
        <v>121</v>
      </c>
      <c r="D82" s="53">
        <v>0</v>
      </c>
      <c r="E82" s="53">
        <v>150</v>
      </c>
      <c r="F82" s="52" t="s">
        <v>39</v>
      </c>
      <c r="G82" s="53">
        <f t="shared" si="3"/>
        <v>0</v>
      </c>
      <c r="H82" s="54"/>
      <c r="I82" s="32"/>
      <c r="J82" s="32"/>
      <c r="K82" s="32"/>
      <c r="L82" s="32"/>
    </row>
    <row r="83" spans="1:12" ht="38.65" customHeight="1">
      <c r="A83" s="51">
        <v>28</v>
      </c>
      <c r="B83" s="52" t="s">
        <v>96</v>
      </c>
      <c r="C83" s="52" t="s">
        <v>176</v>
      </c>
      <c r="D83" s="53">
        <v>0</v>
      </c>
      <c r="E83" s="53">
        <v>8</v>
      </c>
      <c r="F83" s="52" t="s">
        <v>46</v>
      </c>
      <c r="G83" s="53">
        <f t="shared" si="3"/>
        <v>0</v>
      </c>
      <c r="H83" s="54"/>
      <c r="I83" s="32"/>
      <c r="J83" s="32"/>
      <c r="K83" s="32"/>
      <c r="L83" s="32"/>
    </row>
    <row r="84" spans="1:12" ht="38.65" customHeight="1">
      <c r="A84" s="51">
        <v>29</v>
      </c>
      <c r="B84" s="52" t="s">
        <v>96</v>
      </c>
      <c r="C84" s="52" t="s">
        <v>177</v>
      </c>
      <c r="D84" s="53">
        <v>0</v>
      </c>
      <c r="E84" s="53">
        <v>85</v>
      </c>
      <c r="F84" s="52" t="s">
        <v>46</v>
      </c>
      <c r="G84" s="53">
        <f t="shared" si="3"/>
        <v>0</v>
      </c>
      <c r="H84" s="54"/>
      <c r="I84" s="32"/>
      <c r="J84" s="32"/>
      <c r="K84" s="32"/>
      <c r="L84" s="32"/>
    </row>
    <row r="85" spans="1:12" ht="38.65" customHeight="1">
      <c r="A85" s="51">
        <v>30</v>
      </c>
      <c r="B85" s="52" t="s">
        <v>96</v>
      </c>
      <c r="C85" s="52" t="s">
        <v>178</v>
      </c>
      <c r="D85" s="53">
        <v>0</v>
      </c>
      <c r="E85" s="53">
        <v>11</v>
      </c>
      <c r="F85" s="52" t="s">
        <v>46</v>
      </c>
      <c r="G85" s="53">
        <f t="shared" si="3"/>
        <v>0</v>
      </c>
      <c r="H85" s="20"/>
      <c r="I85" s="32"/>
      <c r="J85" s="32"/>
      <c r="K85" s="32"/>
      <c r="L85" s="32"/>
    </row>
    <row r="86" spans="1:12" ht="29.65" customHeight="1">
      <c r="A86" s="51">
        <v>31</v>
      </c>
      <c r="B86" s="52" t="s">
        <v>96</v>
      </c>
      <c r="C86" s="52" t="s">
        <v>179</v>
      </c>
      <c r="D86" s="53">
        <v>0</v>
      </c>
      <c r="E86" s="53">
        <v>6</v>
      </c>
      <c r="F86" s="52" t="s">
        <v>46</v>
      </c>
      <c r="G86" s="53">
        <f t="shared" si="3"/>
        <v>0</v>
      </c>
      <c r="H86" s="20"/>
      <c r="I86" s="32"/>
      <c r="J86" s="32"/>
      <c r="K86" s="32"/>
      <c r="L86" s="32"/>
    </row>
    <row r="87" spans="1:12" ht="20.65" customHeight="1">
      <c r="A87" s="51">
        <v>32</v>
      </c>
      <c r="B87" s="52" t="s">
        <v>96</v>
      </c>
      <c r="C87" s="52" t="s">
        <v>180</v>
      </c>
      <c r="D87" s="53">
        <v>0</v>
      </c>
      <c r="E87" s="53">
        <v>1</v>
      </c>
      <c r="F87" s="52" t="s">
        <v>46</v>
      </c>
      <c r="G87" s="53">
        <f t="shared" si="3"/>
        <v>0</v>
      </c>
      <c r="H87" s="20"/>
      <c r="I87" s="32"/>
      <c r="J87" s="32"/>
      <c r="K87" s="32"/>
      <c r="L87" s="32"/>
    </row>
    <row r="88" spans="1:12" ht="20.65" customHeight="1">
      <c r="A88" s="51">
        <v>33</v>
      </c>
      <c r="B88" s="52" t="s">
        <v>96</v>
      </c>
      <c r="C88" s="52" t="s">
        <v>97</v>
      </c>
      <c r="D88" s="53">
        <v>0</v>
      </c>
      <c r="E88" s="53">
        <v>2</v>
      </c>
      <c r="F88" s="52" t="s">
        <v>46</v>
      </c>
      <c r="G88" s="53">
        <f t="shared" si="3"/>
        <v>0</v>
      </c>
      <c r="H88" s="20"/>
      <c r="I88" s="32"/>
      <c r="J88" s="32"/>
      <c r="K88" s="32"/>
      <c r="L88" s="32"/>
    </row>
    <row r="89" spans="1:12" ht="12" customHeight="1">
      <c r="A89" s="51">
        <v>34</v>
      </c>
      <c r="B89" s="52" t="s">
        <v>181</v>
      </c>
      <c r="C89" s="52" t="s">
        <v>182</v>
      </c>
      <c r="D89" s="53">
        <v>0</v>
      </c>
      <c r="E89" s="53">
        <v>75</v>
      </c>
      <c r="F89" s="52" t="s">
        <v>46</v>
      </c>
      <c r="G89" s="53">
        <f t="shared" si="3"/>
        <v>0</v>
      </c>
      <c r="H89" s="54"/>
      <c r="I89" s="32"/>
      <c r="J89" s="32"/>
      <c r="K89" s="32"/>
      <c r="L89" s="32"/>
    </row>
    <row r="90" spans="1:12" ht="12" customHeight="1">
      <c r="A90" s="51">
        <v>35</v>
      </c>
      <c r="B90" s="52" t="s">
        <v>181</v>
      </c>
      <c r="C90" s="52" t="s">
        <v>183</v>
      </c>
      <c r="D90" s="53">
        <v>0</v>
      </c>
      <c r="E90" s="53">
        <v>22</v>
      </c>
      <c r="F90" s="52" t="s">
        <v>46</v>
      </c>
      <c r="G90" s="53">
        <f t="shared" si="3"/>
        <v>0</v>
      </c>
      <c r="H90" s="54"/>
      <c r="I90" s="32"/>
      <c r="J90" s="32"/>
      <c r="K90" s="32"/>
      <c r="L90" s="32"/>
    </row>
    <row r="91" spans="1:12" ht="12" customHeight="1">
      <c r="A91" s="51">
        <v>36</v>
      </c>
      <c r="B91" s="52" t="s">
        <v>181</v>
      </c>
      <c r="C91" s="52" t="s">
        <v>184</v>
      </c>
      <c r="D91" s="53">
        <v>0</v>
      </c>
      <c r="E91" s="53">
        <v>14</v>
      </c>
      <c r="F91" s="52" t="s">
        <v>46</v>
      </c>
      <c r="G91" s="53">
        <f t="shared" si="3"/>
        <v>0</v>
      </c>
      <c r="H91" s="54"/>
      <c r="I91" s="32"/>
      <c r="J91" s="32"/>
      <c r="K91" s="32"/>
      <c r="L91" s="32"/>
    </row>
    <row r="92" spans="1:12" ht="12" customHeight="1">
      <c r="A92" s="51">
        <v>37</v>
      </c>
      <c r="B92" s="52" t="s">
        <v>181</v>
      </c>
      <c r="C92" s="52" t="s">
        <v>185</v>
      </c>
      <c r="D92" s="53">
        <v>0</v>
      </c>
      <c r="E92" s="53">
        <v>4</v>
      </c>
      <c r="F92" s="52" t="s">
        <v>46</v>
      </c>
      <c r="G92" s="53">
        <f t="shared" si="3"/>
        <v>0</v>
      </c>
      <c r="H92" s="54"/>
      <c r="I92" s="32"/>
      <c r="J92" s="32"/>
      <c r="K92" s="32"/>
      <c r="L92" s="32"/>
    </row>
    <row r="93" spans="1:12" ht="12" customHeight="1">
      <c r="A93" s="51">
        <v>38</v>
      </c>
      <c r="B93" s="52" t="s">
        <v>181</v>
      </c>
      <c r="C93" s="52" t="s">
        <v>186</v>
      </c>
      <c r="D93" s="53">
        <v>0</v>
      </c>
      <c r="E93" s="53">
        <v>2</v>
      </c>
      <c r="F93" s="52" t="s">
        <v>46</v>
      </c>
      <c r="G93" s="53">
        <f t="shared" si="3"/>
        <v>0</v>
      </c>
      <c r="H93" s="54"/>
      <c r="I93" s="32"/>
      <c r="J93" s="32"/>
      <c r="K93" s="32"/>
      <c r="L93" s="32"/>
    </row>
    <row r="94" spans="1:12" ht="12" customHeight="1">
      <c r="A94" s="51">
        <v>39</v>
      </c>
      <c r="B94" s="52" t="s">
        <v>187</v>
      </c>
      <c r="C94" s="52" t="s">
        <v>188</v>
      </c>
      <c r="D94" s="53">
        <v>0</v>
      </c>
      <c r="E94" s="53">
        <v>246</v>
      </c>
      <c r="F94" s="52" t="s">
        <v>39</v>
      </c>
      <c r="G94" s="53">
        <f t="shared" si="3"/>
        <v>0</v>
      </c>
      <c r="H94" s="54"/>
      <c r="I94" s="32"/>
      <c r="J94" s="32"/>
      <c r="K94" s="32"/>
      <c r="L94" s="32"/>
    </row>
    <row r="95" spans="1:12" ht="12" customHeight="1">
      <c r="A95" s="51">
        <v>40</v>
      </c>
      <c r="B95" s="52" t="s">
        <v>189</v>
      </c>
      <c r="C95" s="52" t="s">
        <v>190</v>
      </c>
      <c r="D95" s="53">
        <v>0</v>
      </c>
      <c r="E95" s="53">
        <v>162</v>
      </c>
      <c r="F95" s="52" t="s">
        <v>39</v>
      </c>
      <c r="G95" s="53">
        <f t="shared" si="3"/>
        <v>0</v>
      </c>
      <c r="H95" s="54"/>
      <c r="I95" s="32"/>
      <c r="J95" s="32"/>
      <c r="K95" s="32"/>
      <c r="L95" s="32"/>
    </row>
    <row r="96" spans="1:12" ht="12" customHeight="1">
      <c r="A96" s="51">
        <v>41</v>
      </c>
      <c r="B96" s="52" t="s">
        <v>191</v>
      </c>
      <c r="C96" s="52" t="s">
        <v>192</v>
      </c>
      <c r="D96" s="53">
        <v>0</v>
      </c>
      <c r="E96" s="53">
        <v>293</v>
      </c>
      <c r="F96" s="52" t="s">
        <v>39</v>
      </c>
      <c r="G96" s="53">
        <f t="shared" si="3"/>
        <v>0</v>
      </c>
      <c r="H96" s="54"/>
      <c r="I96" s="32"/>
      <c r="J96" s="32"/>
      <c r="K96" s="32"/>
      <c r="L96" s="32"/>
    </row>
    <row r="97" spans="1:12" ht="12" customHeight="1">
      <c r="A97" s="51">
        <v>42</v>
      </c>
      <c r="B97" s="52" t="s">
        <v>193</v>
      </c>
      <c r="C97" s="52" t="s">
        <v>194</v>
      </c>
      <c r="D97" s="53">
        <v>0</v>
      </c>
      <c r="E97" s="53">
        <v>1377</v>
      </c>
      <c r="F97" s="52" t="s">
        <v>39</v>
      </c>
      <c r="G97" s="53">
        <f t="shared" si="3"/>
        <v>0</v>
      </c>
      <c r="H97" s="54"/>
      <c r="I97" s="32"/>
      <c r="J97" s="32"/>
      <c r="K97" s="32"/>
      <c r="L97" s="32"/>
    </row>
    <row r="98" spans="1:12" ht="12" customHeight="1">
      <c r="A98" s="51">
        <v>43</v>
      </c>
      <c r="B98" s="52" t="s">
        <v>195</v>
      </c>
      <c r="C98" s="52" t="s">
        <v>196</v>
      </c>
      <c r="D98" s="53">
        <v>0</v>
      </c>
      <c r="E98" s="53">
        <v>1882</v>
      </c>
      <c r="F98" s="52" t="s">
        <v>39</v>
      </c>
      <c r="G98" s="53">
        <f t="shared" si="3"/>
        <v>0</v>
      </c>
      <c r="H98" s="54"/>
      <c r="I98" s="32"/>
      <c r="J98" s="32"/>
      <c r="K98" s="32"/>
      <c r="L98" s="32"/>
    </row>
    <row r="99" spans="1:12" ht="36" customHeight="1">
      <c r="A99" s="51">
        <v>44</v>
      </c>
      <c r="B99" s="52" t="s">
        <v>197</v>
      </c>
      <c r="C99" s="52" t="s">
        <v>198</v>
      </c>
      <c r="D99" s="53">
        <v>0</v>
      </c>
      <c r="E99" s="53">
        <v>30</v>
      </c>
      <c r="F99" s="52" t="s">
        <v>46</v>
      </c>
      <c r="G99" s="53">
        <f t="shared" si="3"/>
        <v>0</v>
      </c>
      <c r="H99" s="54"/>
      <c r="I99" s="32"/>
      <c r="J99" s="32"/>
      <c r="K99" s="32"/>
      <c r="L99" s="32"/>
    </row>
    <row r="100" spans="1:12" ht="36" customHeight="1">
      <c r="A100" s="51">
        <v>45</v>
      </c>
      <c r="B100" s="52" t="s">
        <v>199</v>
      </c>
      <c r="C100" s="52" t="s">
        <v>200</v>
      </c>
      <c r="D100" s="53">
        <v>0</v>
      </c>
      <c r="E100" s="53">
        <v>25</v>
      </c>
      <c r="F100" s="52" t="s">
        <v>46</v>
      </c>
      <c r="G100" s="53">
        <f t="shared" si="3"/>
        <v>0</v>
      </c>
      <c r="H100" s="54"/>
      <c r="I100" s="32"/>
      <c r="J100" s="32"/>
      <c r="K100" s="32"/>
      <c r="L100" s="32"/>
    </row>
    <row r="101" spans="1:12" ht="36" customHeight="1">
      <c r="A101" s="51">
        <v>46</v>
      </c>
      <c r="B101" s="52" t="s">
        <v>201</v>
      </c>
      <c r="C101" s="52" t="s">
        <v>202</v>
      </c>
      <c r="D101" s="53">
        <v>0</v>
      </c>
      <c r="E101" s="53">
        <v>5</v>
      </c>
      <c r="F101" s="52" t="s">
        <v>46</v>
      </c>
      <c r="G101" s="53">
        <f t="shared" si="3"/>
        <v>0</v>
      </c>
      <c r="H101" s="54"/>
      <c r="I101" s="32"/>
      <c r="J101" s="32"/>
      <c r="K101" s="32"/>
      <c r="L101" s="32"/>
    </row>
    <row r="102" spans="1:12" ht="36" customHeight="1">
      <c r="A102" s="51">
        <v>47</v>
      </c>
      <c r="B102" s="52" t="s">
        <v>201</v>
      </c>
      <c r="C102" s="52" t="s">
        <v>203</v>
      </c>
      <c r="D102" s="53">
        <v>0</v>
      </c>
      <c r="E102" s="53">
        <v>3</v>
      </c>
      <c r="F102" s="52" t="s">
        <v>46</v>
      </c>
      <c r="G102" s="53">
        <f t="shared" si="3"/>
        <v>0</v>
      </c>
      <c r="H102" s="54"/>
      <c r="I102" s="32"/>
      <c r="J102" s="32"/>
      <c r="K102" s="32"/>
      <c r="L102" s="32"/>
    </row>
    <row r="103" spans="1:12" ht="36" customHeight="1">
      <c r="A103" s="51">
        <v>48</v>
      </c>
      <c r="B103" s="52" t="s">
        <v>204</v>
      </c>
      <c r="C103" s="52" t="s">
        <v>205</v>
      </c>
      <c r="D103" s="53">
        <v>0</v>
      </c>
      <c r="E103" s="53">
        <v>1</v>
      </c>
      <c r="F103" s="52" t="s">
        <v>46</v>
      </c>
      <c r="G103" s="53">
        <f t="shared" si="3"/>
        <v>0</v>
      </c>
      <c r="H103" s="54"/>
      <c r="I103" s="32"/>
      <c r="J103" s="32"/>
      <c r="K103" s="32"/>
      <c r="L103" s="32"/>
    </row>
    <row r="104" spans="1:12" ht="13.5" customHeight="1">
      <c r="A104" s="32"/>
      <c r="B104" s="32"/>
      <c r="C104" s="32"/>
      <c r="D104" s="32"/>
      <c r="E104" s="32"/>
      <c r="F104" s="32"/>
      <c r="G104" s="53"/>
      <c r="H104" s="20"/>
      <c r="I104" s="32"/>
      <c r="J104" s="32"/>
      <c r="K104" s="32"/>
      <c r="L104" s="32"/>
    </row>
    <row r="105" spans="1:12" ht="13.5" customHeight="1">
      <c r="A105" s="32"/>
      <c r="B105" s="32"/>
      <c r="C105" s="32"/>
      <c r="D105" s="32"/>
      <c r="E105" s="32"/>
      <c r="F105" s="32"/>
      <c r="G105" s="53"/>
      <c r="H105" s="20"/>
      <c r="I105" s="32"/>
      <c r="J105" s="32"/>
      <c r="K105" s="32"/>
      <c r="L105" s="32"/>
    </row>
    <row r="106" spans="1:12" ht="12" customHeight="1">
      <c r="A106" s="55" t="s">
        <v>206</v>
      </c>
      <c r="B106" s="2"/>
      <c r="C106" s="2"/>
      <c r="D106" s="2"/>
      <c r="E106" s="2"/>
      <c r="F106" s="2"/>
      <c r="G106" s="58">
        <f>SUM(G58:G105)</f>
        <v>0</v>
      </c>
      <c r="H106" s="2"/>
      <c r="I106" s="32"/>
      <c r="J106" s="32"/>
      <c r="K106" s="32"/>
      <c r="L106" s="32"/>
    </row>
    <row r="107" spans="1:12" ht="14.1" customHeight="1">
      <c r="A107" s="50"/>
      <c r="B107" s="50"/>
      <c r="C107" s="50"/>
      <c r="D107" s="50"/>
      <c r="E107" s="50"/>
      <c r="F107" s="50"/>
      <c r="G107" s="56"/>
      <c r="H107" s="50"/>
      <c r="I107" s="32"/>
      <c r="J107" s="32"/>
      <c r="K107" s="32"/>
      <c r="L107" s="32"/>
    </row>
    <row r="108" spans="1:12" ht="13.5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</row>
    <row r="109" spans="1:12" ht="12.95" customHeight="1">
      <c r="A109" s="59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</row>
    <row r="110" spans="1:12" ht="12.95" customHeight="1">
      <c r="A110" s="60" t="s">
        <v>207</v>
      </c>
      <c r="B110" s="32"/>
      <c r="C110" s="32"/>
      <c r="D110" s="32"/>
      <c r="E110" s="32"/>
      <c r="F110" s="32"/>
      <c r="G110" s="12">
        <f>(G98+G97+G96+G95+G94+G82+G78+G72+G71+G70+G69+G68+G67+G66+G65+G60+G59+G58)*0.05</f>
        <v>0</v>
      </c>
      <c r="H110" s="32"/>
      <c r="I110" s="32"/>
      <c r="J110" s="32"/>
      <c r="K110" s="32"/>
      <c r="L110" s="32"/>
    </row>
    <row r="111" spans="1:12" ht="13.5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</row>
    <row r="112" spans="1:12" ht="12.95" customHeight="1">
      <c r="A112" s="59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</row>
    <row r="113" spans="1:12" ht="12.95" customHeight="1">
      <c r="A113" s="60" t="s">
        <v>208</v>
      </c>
      <c r="B113" s="32"/>
      <c r="C113" s="32"/>
      <c r="D113" s="32"/>
      <c r="E113" s="32"/>
      <c r="F113" s="32"/>
      <c r="G113" s="12">
        <f>G106+G110</f>
        <v>0</v>
      </c>
      <c r="H113" s="32"/>
      <c r="I113" s="32"/>
      <c r="J113" s="32"/>
      <c r="K113" s="32"/>
      <c r="L113" s="32"/>
    </row>
    <row r="114" spans="1:12" ht="13.5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</row>
    <row r="115" spans="1:12" ht="15.95" customHeight="1">
      <c r="A115" s="195" t="s">
        <v>209</v>
      </c>
      <c r="B115" s="196"/>
      <c r="C115" s="196"/>
      <c r="D115" s="196"/>
      <c r="E115" s="196"/>
      <c r="F115" s="196"/>
      <c r="G115" s="196"/>
      <c r="H115" s="196"/>
      <c r="I115" s="2"/>
      <c r="J115" s="2"/>
      <c r="K115" s="2"/>
      <c r="L115" s="2"/>
    </row>
    <row r="116" spans="1:12" ht="11.65" customHeight="1">
      <c r="A116" s="3" t="s">
        <v>30</v>
      </c>
      <c r="B116" s="45" t="s">
        <v>31</v>
      </c>
      <c r="C116" s="45" t="s">
        <v>2</v>
      </c>
      <c r="D116" s="5" t="s">
        <v>32</v>
      </c>
      <c r="E116" s="5" t="s">
        <v>33</v>
      </c>
      <c r="F116" s="45" t="s">
        <v>34</v>
      </c>
      <c r="G116" s="5" t="s">
        <v>35</v>
      </c>
      <c r="H116" s="5" t="s">
        <v>36</v>
      </c>
      <c r="I116" s="5" t="s">
        <v>32</v>
      </c>
      <c r="J116" s="5" t="s">
        <v>33</v>
      </c>
      <c r="K116" s="45" t="s">
        <v>34</v>
      </c>
      <c r="L116" s="6" t="s">
        <v>35</v>
      </c>
    </row>
    <row r="117" spans="1:12" ht="12" customHeight="1">
      <c r="A117" s="61" t="s">
        <v>210</v>
      </c>
      <c r="B117" s="47" t="s">
        <v>211</v>
      </c>
      <c r="C117" s="47" t="s">
        <v>212</v>
      </c>
      <c r="D117" s="48">
        <v>0</v>
      </c>
      <c r="E117" s="48">
        <v>1</v>
      </c>
      <c r="F117" s="47" t="s">
        <v>46</v>
      </c>
      <c r="G117" s="48">
        <f t="shared" ref="G117:G131" si="4">E117*D117</f>
        <v>0</v>
      </c>
      <c r="H117" s="49"/>
      <c r="I117" s="50"/>
      <c r="J117" s="50"/>
      <c r="K117" s="50"/>
      <c r="L117" s="50"/>
    </row>
    <row r="118" spans="1:12" ht="12" customHeight="1">
      <c r="A118" s="62" t="s">
        <v>213</v>
      </c>
      <c r="B118" s="52" t="s">
        <v>214</v>
      </c>
      <c r="C118" s="52" t="s">
        <v>215</v>
      </c>
      <c r="D118" s="53">
        <v>0</v>
      </c>
      <c r="E118" s="53">
        <v>1</v>
      </c>
      <c r="F118" s="52" t="s">
        <v>46</v>
      </c>
      <c r="G118" s="53">
        <f t="shared" si="4"/>
        <v>0</v>
      </c>
      <c r="H118" s="54"/>
      <c r="I118" s="32"/>
      <c r="J118" s="32"/>
      <c r="K118" s="32"/>
      <c r="L118" s="32"/>
    </row>
    <row r="119" spans="1:12" ht="12" customHeight="1">
      <c r="A119" s="62" t="s">
        <v>216</v>
      </c>
      <c r="B119" s="52" t="s">
        <v>217</v>
      </c>
      <c r="C119" s="52" t="s">
        <v>218</v>
      </c>
      <c r="D119" s="53">
        <v>0</v>
      </c>
      <c r="E119" s="53">
        <v>1</v>
      </c>
      <c r="F119" s="52" t="s">
        <v>46</v>
      </c>
      <c r="G119" s="53">
        <f t="shared" si="4"/>
        <v>0</v>
      </c>
      <c r="H119" s="54"/>
      <c r="I119" s="32"/>
      <c r="J119" s="32"/>
      <c r="K119" s="32"/>
      <c r="L119" s="32"/>
    </row>
    <row r="120" spans="1:12" ht="12" customHeight="1">
      <c r="A120" s="62" t="s">
        <v>219</v>
      </c>
      <c r="B120" s="52" t="s">
        <v>220</v>
      </c>
      <c r="C120" s="52" t="s">
        <v>221</v>
      </c>
      <c r="D120" s="53">
        <v>0</v>
      </c>
      <c r="E120" s="53">
        <v>1</v>
      </c>
      <c r="F120" s="52" t="s">
        <v>46</v>
      </c>
      <c r="G120" s="53">
        <f t="shared" si="4"/>
        <v>0</v>
      </c>
      <c r="H120" s="54"/>
      <c r="I120" s="32"/>
      <c r="J120" s="32"/>
      <c r="K120" s="32"/>
      <c r="L120" s="32"/>
    </row>
    <row r="121" spans="1:12" ht="12" customHeight="1">
      <c r="A121" s="62" t="s">
        <v>222</v>
      </c>
      <c r="B121" s="52" t="s">
        <v>223</v>
      </c>
      <c r="C121" s="52" t="s">
        <v>224</v>
      </c>
      <c r="D121" s="53">
        <v>0</v>
      </c>
      <c r="E121" s="53">
        <v>1</v>
      </c>
      <c r="F121" s="52" t="s">
        <v>46</v>
      </c>
      <c r="G121" s="53">
        <f t="shared" si="4"/>
        <v>0</v>
      </c>
      <c r="H121" s="54"/>
      <c r="I121" s="32"/>
      <c r="J121" s="32"/>
      <c r="K121" s="32"/>
      <c r="L121" s="32"/>
    </row>
    <row r="122" spans="1:12" ht="20.65" customHeight="1">
      <c r="A122" s="62" t="s">
        <v>225</v>
      </c>
      <c r="B122" s="52" t="s">
        <v>226</v>
      </c>
      <c r="C122" s="52" t="s">
        <v>227</v>
      </c>
      <c r="D122" s="53">
        <v>0</v>
      </c>
      <c r="E122" s="53">
        <v>604</v>
      </c>
      <c r="F122" s="52" t="s">
        <v>69</v>
      </c>
      <c r="G122" s="53">
        <f t="shared" si="4"/>
        <v>0</v>
      </c>
      <c r="H122" s="54"/>
      <c r="I122" s="32"/>
      <c r="J122" s="32"/>
      <c r="K122" s="32"/>
      <c r="L122" s="32"/>
    </row>
    <row r="123" spans="1:12" ht="12" customHeight="1">
      <c r="A123" s="62" t="s">
        <v>228</v>
      </c>
      <c r="B123" s="52" t="s">
        <v>229</v>
      </c>
      <c r="C123" s="52" t="s">
        <v>230</v>
      </c>
      <c r="D123" s="53">
        <v>0</v>
      </c>
      <c r="E123" s="53">
        <v>8</v>
      </c>
      <c r="F123" s="52" t="s">
        <v>231</v>
      </c>
      <c r="G123" s="53">
        <f t="shared" si="4"/>
        <v>0</v>
      </c>
      <c r="H123" s="54"/>
      <c r="I123" s="32"/>
      <c r="J123" s="32"/>
      <c r="K123" s="32"/>
      <c r="L123" s="32"/>
    </row>
    <row r="124" spans="1:12" ht="20.65" customHeight="1">
      <c r="A124" s="62" t="s">
        <v>232</v>
      </c>
      <c r="B124" s="52" t="s">
        <v>233</v>
      </c>
      <c r="C124" s="52" t="s">
        <v>234</v>
      </c>
      <c r="D124" s="53">
        <v>0</v>
      </c>
      <c r="E124" s="53">
        <v>1</v>
      </c>
      <c r="F124" s="52" t="s">
        <v>235</v>
      </c>
      <c r="G124" s="53">
        <f t="shared" si="4"/>
        <v>0</v>
      </c>
      <c r="H124" s="54"/>
      <c r="I124" s="32"/>
      <c r="J124" s="32"/>
      <c r="K124" s="32"/>
      <c r="L124" s="32"/>
    </row>
    <row r="125" spans="1:12" ht="11.65" customHeight="1">
      <c r="A125" s="62" t="s">
        <v>236</v>
      </c>
      <c r="B125" s="52" t="s">
        <v>237</v>
      </c>
      <c r="C125" s="52" t="s">
        <v>238</v>
      </c>
      <c r="D125" s="53">
        <v>0</v>
      </c>
      <c r="E125" s="53">
        <v>1</v>
      </c>
      <c r="F125" s="52" t="s">
        <v>235</v>
      </c>
      <c r="G125" s="53">
        <f t="shared" si="4"/>
        <v>0</v>
      </c>
      <c r="H125" s="54"/>
      <c r="I125" s="32"/>
      <c r="J125" s="32"/>
      <c r="K125" s="32"/>
      <c r="L125" s="32"/>
    </row>
    <row r="126" spans="1:12" ht="12" customHeight="1">
      <c r="A126" s="62" t="s">
        <v>239</v>
      </c>
      <c r="B126" s="52" t="s">
        <v>240</v>
      </c>
      <c r="C126" s="52" t="s">
        <v>241</v>
      </c>
      <c r="D126" s="53">
        <v>0</v>
      </c>
      <c r="E126" s="53">
        <v>16</v>
      </c>
      <c r="F126" s="52" t="s">
        <v>242</v>
      </c>
      <c r="G126" s="53">
        <f t="shared" si="4"/>
        <v>0</v>
      </c>
      <c r="H126" s="54"/>
      <c r="I126" s="32"/>
      <c r="J126" s="32"/>
      <c r="K126" s="32"/>
      <c r="L126" s="32"/>
    </row>
    <row r="127" spans="1:12" ht="12" customHeight="1">
      <c r="A127" s="62" t="s">
        <v>243</v>
      </c>
      <c r="B127" s="52" t="s">
        <v>244</v>
      </c>
      <c r="C127" s="52" t="s">
        <v>245</v>
      </c>
      <c r="D127" s="53">
        <v>0</v>
      </c>
      <c r="E127" s="53">
        <v>1190</v>
      </c>
      <c r="F127" s="52" t="s">
        <v>69</v>
      </c>
      <c r="G127" s="53">
        <f t="shared" si="4"/>
        <v>0</v>
      </c>
      <c r="H127" s="54"/>
      <c r="I127" s="32"/>
      <c r="J127" s="32"/>
      <c r="K127" s="32"/>
      <c r="L127" s="32"/>
    </row>
    <row r="128" spans="1:12" ht="12" customHeight="1">
      <c r="A128" s="62" t="s">
        <v>246</v>
      </c>
      <c r="B128" s="52" t="s">
        <v>247</v>
      </c>
      <c r="C128" s="52" t="s">
        <v>248</v>
      </c>
      <c r="D128" s="53">
        <v>0</v>
      </c>
      <c r="E128" s="53">
        <v>250</v>
      </c>
      <c r="F128" s="52" t="s">
        <v>69</v>
      </c>
      <c r="G128" s="53">
        <f t="shared" si="4"/>
        <v>0</v>
      </c>
      <c r="H128" s="54"/>
      <c r="I128" s="32"/>
      <c r="J128" s="32"/>
      <c r="K128" s="32"/>
      <c r="L128" s="32"/>
    </row>
    <row r="129" spans="1:12" ht="10.5" customHeight="1">
      <c r="A129" s="62" t="s">
        <v>249</v>
      </c>
      <c r="B129" s="52" t="s">
        <v>250</v>
      </c>
      <c r="C129" s="52" t="s">
        <v>251</v>
      </c>
      <c r="D129" s="53">
        <v>0</v>
      </c>
      <c r="E129" s="53">
        <v>1</v>
      </c>
      <c r="F129" s="52" t="s">
        <v>235</v>
      </c>
      <c r="G129" s="53">
        <f t="shared" si="4"/>
        <v>0</v>
      </c>
      <c r="H129" s="54"/>
      <c r="I129" s="32"/>
      <c r="J129" s="32"/>
      <c r="K129" s="32"/>
      <c r="L129" s="32"/>
    </row>
    <row r="130" spans="1:12" ht="10.7" customHeight="1">
      <c r="A130" s="62" t="s">
        <v>252</v>
      </c>
      <c r="B130" s="52" t="s">
        <v>253</v>
      </c>
      <c r="C130" s="52" t="s">
        <v>254</v>
      </c>
      <c r="D130" s="53">
        <v>0</v>
      </c>
      <c r="E130" s="53">
        <v>1</v>
      </c>
      <c r="F130" s="52" t="s">
        <v>235</v>
      </c>
      <c r="G130" s="53">
        <f t="shared" si="4"/>
        <v>0</v>
      </c>
      <c r="H130" s="54"/>
      <c r="I130" s="32"/>
      <c r="J130" s="32"/>
      <c r="K130" s="32"/>
      <c r="L130" s="32"/>
    </row>
    <row r="131" spans="1:12" ht="10.7" customHeight="1">
      <c r="A131" s="62" t="s">
        <v>255</v>
      </c>
      <c r="B131" s="52" t="s">
        <v>256</v>
      </c>
      <c r="C131" s="52" t="s">
        <v>257</v>
      </c>
      <c r="D131" s="53">
        <v>0</v>
      </c>
      <c r="E131" s="53">
        <v>1</v>
      </c>
      <c r="F131" s="52" t="s">
        <v>235</v>
      </c>
      <c r="G131" s="53">
        <f t="shared" si="4"/>
        <v>0</v>
      </c>
      <c r="H131" s="54"/>
      <c r="I131" s="32"/>
      <c r="J131" s="32"/>
      <c r="K131" s="32"/>
      <c r="L131" s="32"/>
    </row>
    <row r="132" spans="1:12" ht="13.5" customHeight="1">
      <c r="A132" s="32"/>
      <c r="B132" s="32"/>
      <c r="C132" s="32"/>
      <c r="D132" s="32"/>
      <c r="E132" s="32"/>
      <c r="F132" s="32"/>
      <c r="G132" s="32"/>
      <c r="H132" s="20"/>
      <c r="I132" s="32"/>
      <c r="J132" s="32"/>
      <c r="K132" s="32"/>
      <c r="L132" s="32"/>
    </row>
    <row r="133" spans="1:12" ht="12" customHeight="1">
      <c r="A133" s="55" t="s">
        <v>258</v>
      </c>
      <c r="B133" s="2"/>
      <c r="C133" s="2"/>
      <c r="D133" s="2"/>
      <c r="E133" s="2"/>
      <c r="F133" s="2"/>
      <c r="G133" s="16">
        <f>SUM(G117:G132)</f>
        <v>0</v>
      </c>
      <c r="H133" s="2"/>
      <c r="I133" s="32"/>
      <c r="J133" s="32"/>
      <c r="K133" s="32"/>
      <c r="L133" s="32"/>
    </row>
    <row r="134" spans="1:12" ht="14.1" customHeight="1">
      <c r="A134" s="50"/>
      <c r="B134" s="50"/>
      <c r="C134" s="50"/>
      <c r="D134" s="50"/>
      <c r="E134" s="50"/>
      <c r="F134" s="50"/>
      <c r="G134" s="56"/>
      <c r="H134" s="50"/>
      <c r="I134" s="32"/>
      <c r="J134" s="32"/>
      <c r="K134" s="32"/>
      <c r="L134" s="32"/>
    </row>
    <row r="135" spans="1:12" ht="13.5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</row>
    <row r="136" spans="1:12" ht="13.5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</row>
    <row r="137" spans="1:12" ht="15.95" customHeight="1">
      <c r="A137" s="195" t="s">
        <v>259</v>
      </c>
      <c r="B137" s="196"/>
      <c r="C137" s="196"/>
      <c r="D137" s="196"/>
      <c r="E137" s="196"/>
      <c r="F137" s="196"/>
      <c r="G137" s="196"/>
      <c r="H137" s="196"/>
      <c r="I137" s="2"/>
      <c r="J137" s="2"/>
      <c r="K137" s="2"/>
      <c r="L137" s="2"/>
    </row>
    <row r="138" spans="1:12" ht="11.65" customHeight="1">
      <c r="A138" s="3" t="s">
        <v>30</v>
      </c>
      <c r="B138" s="45" t="s">
        <v>31</v>
      </c>
      <c r="C138" s="45" t="s">
        <v>2</v>
      </c>
      <c r="D138" s="5" t="s">
        <v>32</v>
      </c>
      <c r="E138" s="5" t="s">
        <v>33</v>
      </c>
      <c r="F138" s="45" t="s">
        <v>34</v>
      </c>
      <c r="G138" s="5" t="s">
        <v>35</v>
      </c>
      <c r="H138" s="5" t="s">
        <v>36</v>
      </c>
      <c r="I138" s="5" t="s">
        <v>32</v>
      </c>
      <c r="J138" s="5" t="s">
        <v>33</v>
      </c>
      <c r="K138" s="45" t="s">
        <v>34</v>
      </c>
      <c r="L138" s="6" t="s">
        <v>35</v>
      </c>
    </row>
    <row r="139" spans="1:12" ht="12" customHeight="1">
      <c r="A139" s="46">
        <v>1</v>
      </c>
      <c r="B139" s="47"/>
      <c r="C139" s="47" t="s">
        <v>260</v>
      </c>
      <c r="D139" s="48">
        <v>0</v>
      </c>
      <c r="E139" s="48">
        <v>38</v>
      </c>
      <c r="F139" s="47" t="s">
        <v>261</v>
      </c>
      <c r="G139" s="48">
        <f t="shared" ref="G139:G149" si="5">E139*D139</f>
        <v>0</v>
      </c>
      <c r="H139" s="49"/>
      <c r="I139" s="50"/>
      <c r="J139" s="50"/>
      <c r="K139" s="50"/>
      <c r="L139" s="50"/>
    </row>
    <row r="140" spans="1:12" ht="12" customHeight="1">
      <c r="A140" s="51">
        <v>2</v>
      </c>
      <c r="B140" s="52"/>
      <c r="C140" s="52" t="s">
        <v>262</v>
      </c>
      <c r="D140" s="53">
        <v>0</v>
      </c>
      <c r="E140" s="53">
        <v>18</v>
      </c>
      <c r="F140" s="52" t="s">
        <v>261</v>
      </c>
      <c r="G140" s="53">
        <f t="shared" si="5"/>
        <v>0</v>
      </c>
      <c r="H140" s="54"/>
      <c r="I140" s="32"/>
      <c r="J140" s="32"/>
      <c r="K140" s="32"/>
      <c r="L140" s="32"/>
    </row>
    <row r="141" spans="1:12" ht="12" customHeight="1">
      <c r="A141" s="51">
        <v>3</v>
      </c>
      <c r="B141" s="52"/>
      <c r="C141" s="52" t="s">
        <v>263</v>
      </c>
      <c r="D141" s="53">
        <v>0</v>
      </c>
      <c r="E141" s="53">
        <v>4</v>
      </c>
      <c r="F141" s="52" t="s">
        <v>46</v>
      </c>
      <c r="G141" s="53">
        <f t="shared" si="5"/>
        <v>0</v>
      </c>
      <c r="H141" s="54"/>
      <c r="I141" s="32"/>
      <c r="J141" s="32"/>
      <c r="K141" s="32"/>
      <c r="L141" s="32"/>
    </row>
    <row r="142" spans="1:12" ht="12" customHeight="1">
      <c r="A142" s="51">
        <v>4</v>
      </c>
      <c r="B142" s="52"/>
      <c r="C142" s="52" t="s">
        <v>264</v>
      </c>
      <c r="D142" s="53">
        <v>0</v>
      </c>
      <c r="E142" s="53">
        <v>1</v>
      </c>
      <c r="F142" s="52" t="s">
        <v>235</v>
      </c>
      <c r="G142" s="53">
        <f t="shared" si="5"/>
        <v>0</v>
      </c>
      <c r="H142" s="54"/>
      <c r="I142" s="32"/>
      <c r="J142" s="32"/>
      <c r="K142" s="32"/>
      <c r="L142" s="32"/>
    </row>
    <row r="143" spans="1:12" ht="12" customHeight="1">
      <c r="A143" s="51">
        <v>5</v>
      </c>
      <c r="B143" s="52"/>
      <c r="C143" s="52" t="s">
        <v>265</v>
      </c>
      <c r="D143" s="53">
        <v>0</v>
      </c>
      <c r="E143" s="53">
        <v>6</v>
      </c>
      <c r="F143" s="52" t="s">
        <v>261</v>
      </c>
      <c r="G143" s="53">
        <f t="shared" si="5"/>
        <v>0</v>
      </c>
      <c r="H143" s="54"/>
      <c r="I143" s="32"/>
      <c r="J143" s="32"/>
      <c r="K143" s="32"/>
      <c r="L143" s="32"/>
    </row>
    <row r="144" spans="1:12" ht="24" customHeight="1">
      <c r="A144" s="51">
        <v>6</v>
      </c>
      <c r="B144" s="52"/>
      <c r="C144" s="52" t="s">
        <v>266</v>
      </c>
      <c r="D144" s="53">
        <v>0</v>
      </c>
      <c r="E144" s="53">
        <v>75</v>
      </c>
      <c r="F144" s="52" t="s">
        <v>261</v>
      </c>
      <c r="G144" s="53">
        <f t="shared" si="5"/>
        <v>0</v>
      </c>
      <c r="H144" s="54"/>
      <c r="I144" s="32"/>
      <c r="J144" s="32"/>
      <c r="K144" s="32"/>
      <c r="L144" s="32"/>
    </row>
    <row r="145" spans="1:12" ht="24" customHeight="1">
      <c r="A145" s="51">
        <v>7</v>
      </c>
      <c r="B145" s="52"/>
      <c r="C145" s="52" t="s">
        <v>267</v>
      </c>
      <c r="D145" s="53">
        <v>0</v>
      </c>
      <c r="E145" s="53">
        <v>37</v>
      </c>
      <c r="F145" s="52" t="s">
        <v>261</v>
      </c>
      <c r="G145" s="53">
        <f t="shared" si="5"/>
        <v>0</v>
      </c>
      <c r="H145" s="54"/>
      <c r="I145" s="32"/>
      <c r="J145" s="32"/>
      <c r="K145" s="32"/>
      <c r="L145" s="32"/>
    </row>
    <row r="146" spans="1:12" ht="24" customHeight="1">
      <c r="A146" s="51">
        <v>8</v>
      </c>
      <c r="B146" s="52"/>
      <c r="C146" s="52" t="s">
        <v>268</v>
      </c>
      <c r="D146" s="53">
        <v>0</v>
      </c>
      <c r="E146" s="53">
        <v>42</v>
      </c>
      <c r="F146" s="52" t="s">
        <v>261</v>
      </c>
      <c r="G146" s="53">
        <f t="shared" si="5"/>
        <v>0</v>
      </c>
      <c r="H146" s="54"/>
      <c r="I146" s="32"/>
      <c r="J146" s="32"/>
      <c r="K146" s="32"/>
      <c r="L146" s="32"/>
    </row>
    <row r="147" spans="1:12" ht="12" customHeight="1">
      <c r="A147" s="51">
        <v>9</v>
      </c>
      <c r="B147" s="52"/>
      <c r="C147" s="52" t="s">
        <v>269</v>
      </c>
      <c r="D147" s="53">
        <v>0</v>
      </c>
      <c r="E147" s="53">
        <v>127</v>
      </c>
      <c r="F147" s="52" t="s">
        <v>261</v>
      </c>
      <c r="G147" s="53">
        <f t="shared" si="5"/>
        <v>0</v>
      </c>
      <c r="H147" s="54"/>
      <c r="I147" s="32"/>
      <c r="J147" s="32"/>
      <c r="K147" s="32"/>
      <c r="L147" s="32"/>
    </row>
    <row r="148" spans="1:12" ht="12" customHeight="1">
      <c r="A148" s="51">
        <v>10</v>
      </c>
      <c r="B148" s="52"/>
      <c r="C148" s="52" t="s">
        <v>270</v>
      </c>
      <c r="D148" s="53">
        <v>0</v>
      </c>
      <c r="E148" s="53">
        <v>38</v>
      </c>
      <c r="F148" s="52" t="s">
        <v>261</v>
      </c>
      <c r="G148" s="53">
        <f t="shared" si="5"/>
        <v>0</v>
      </c>
      <c r="H148" s="54"/>
      <c r="I148" s="32"/>
      <c r="J148" s="32"/>
      <c r="K148" s="32"/>
      <c r="L148" s="32"/>
    </row>
    <row r="149" spans="1:12" ht="12" customHeight="1">
      <c r="A149" s="51">
        <v>11</v>
      </c>
      <c r="B149" s="52"/>
      <c r="C149" s="52" t="s">
        <v>271</v>
      </c>
      <c r="D149" s="53">
        <v>0</v>
      </c>
      <c r="E149" s="53">
        <v>24</v>
      </c>
      <c r="F149" s="52" t="s">
        <v>261</v>
      </c>
      <c r="G149" s="53">
        <f t="shared" si="5"/>
        <v>0</v>
      </c>
      <c r="H149" s="54"/>
      <c r="I149" s="32"/>
      <c r="J149" s="32"/>
      <c r="K149" s="32"/>
      <c r="L149" s="32"/>
    </row>
    <row r="150" spans="1:12" ht="13.5" customHeight="1">
      <c r="A150" s="32"/>
      <c r="B150" s="32"/>
      <c r="C150" s="32"/>
      <c r="D150" s="32"/>
      <c r="E150" s="32"/>
      <c r="F150" s="32"/>
      <c r="G150" s="32"/>
      <c r="H150" s="20"/>
      <c r="I150" s="32"/>
      <c r="J150" s="32"/>
      <c r="K150" s="32"/>
      <c r="L150" s="32"/>
    </row>
    <row r="151" spans="1:12" ht="12" customHeight="1">
      <c r="A151" s="55" t="s">
        <v>272</v>
      </c>
      <c r="B151" s="2"/>
      <c r="C151" s="2"/>
      <c r="D151" s="2"/>
      <c r="E151" s="2"/>
      <c r="F151" s="2"/>
      <c r="G151" s="16">
        <f>SUM(G139:G150)</f>
        <v>0</v>
      </c>
      <c r="H151" s="2"/>
      <c r="I151" s="32"/>
      <c r="J151" s="32"/>
      <c r="K151" s="32"/>
      <c r="L151" s="32"/>
    </row>
    <row r="152" spans="1:12" ht="14.1" customHeight="1">
      <c r="A152" s="50"/>
      <c r="B152" s="50"/>
      <c r="C152" s="50"/>
      <c r="D152" s="50"/>
      <c r="E152" s="50"/>
      <c r="F152" s="50"/>
      <c r="G152" s="56"/>
      <c r="H152" s="50"/>
      <c r="I152" s="32"/>
      <c r="J152" s="32"/>
      <c r="K152" s="32"/>
      <c r="L152" s="32"/>
    </row>
  </sheetData>
  <mergeCells count="4">
    <mergeCell ref="A1:H1"/>
    <mergeCell ref="A56:H56"/>
    <mergeCell ref="A115:H115"/>
    <mergeCell ref="A137:H137"/>
  </mergeCells>
  <pageMargins left="0.39370100000000002" right="0.39370100000000002" top="0.79" bottom="0.79" header="0.3" footer="0.3"/>
  <pageSetup orientation="portrait"/>
  <headerFooter>
    <oddFooter>&amp;C&amp;"Calibri,Regular"&amp;11&amp;K000000Strana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showGridLines="0" workbookViewId="0">
      <selection sqref="A1:K1"/>
    </sheetView>
  </sheetViews>
  <sheetFormatPr defaultColWidth="8.85546875" defaultRowHeight="15" customHeight="1"/>
  <cols>
    <col min="1" max="1" width="2.140625" style="63" customWidth="1"/>
    <col min="2" max="2" width="8.85546875" style="63" customWidth="1"/>
    <col min="3" max="3" width="39" style="63" customWidth="1"/>
    <col min="4" max="4" width="2.42578125" style="63" customWidth="1"/>
    <col min="5" max="5" width="1.28515625" style="63" customWidth="1"/>
    <col min="6" max="6" width="6.85546875" style="63" customWidth="1"/>
    <col min="7" max="7" width="3.42578125" style="63" customWidth="1"/>
    <col min="8" max="8" width="7.85546875" style="63" customWidth="1"/>
    <col min="9" max="9" width="3" style="63" customWidth="1"/>
    <col min="10" max="10" width="4.7109375" style="63" customWidth="1"/>
    <col min="11" max="11" width="8.85546875" style="63" customWidth="1"/>
    <col min="12" max="14" width="8.85546875" style="63" hidden="1" customWidth="1"/>
    <col min="15" max="15" width="8.85546875" style="63" customWidth="1"/>
    <col min="16" max="16384" width="8.85546875" style="63"/>
  </cols>
  <sheetData>
    <row r="1" spans="1:14" ht="20.100000000000001" customHeight="1">
      <c r="A1" s="220" t="s">
        <v>273</v>
      </c>
      <c r="B1" s="221"/>
      <c r="C1" s="221"/>
      <c r="D1" s="221"/>
      <c r="E1" s="212"/>
      <c r="F1" s="222"/>
      <c r="G1" s="221"/>
      <c r="H1" s="221"/>
      <c r="I1" s="221"/>
      <c r="J1" s="212"/>
      <c r="K1" s="222"/>
      <c r="L1" s="64"/>
      <c r="M1" s="64"/>
      <c r="N1" s="64"/>
    </row>
    <row r="2" spans="1:14" ht="15.95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6"/>
      <c r="M2" s="66"/>
      <c r="N2" s="64"/>
    </row>
    <row r="3" spans="1:14" ht="57" customHeight="1">
      <c r="A3" s="67" t="s">
        <v>274</v>
      </c>
      <c r="B3" s="197" t="s">
        <v>275</v>
      </c>
      <c r="C3" s="197"/>
      <c r="D3" s="197" t="s">
        <v>276</v>
      </c>
      <c r="E3" s="197"/>
      <c r="F3" s="197"/>
      <c r="G3" s="197"/>
      <c r="H3" s="197" t="s">
        <v>277</v>
      </c>
      <c r="I3" s="197"/>
      <c r="J3" s="68" t="s">
        <v>46</v>
      </c>
      <c r="K3" s="69" t="s">
        <v>278</v>
      </c>
      <c r="L3" s="68" t="s">
        <v>277</v>
      </c>
      <c r="M3" s="69" t="s">
        <v>279</v>
      </c>
      <c r="N3" s="70"/>
    </row>
    <row r="4" spans="1:14" ht="15.6" customHeight="1">
      <c r="A4" s="71"/>
      <c r="B4" s="72" t="s">
        <v>212</v>
      </c>
      <c r="C4" s="73"/>
      <c r="D4" s="73"/>
      <c r="E4" s="73"/>
      <c r="F4" s="73"/>
      <c r="G4" s="73"/>
      <c r="H4" s="73"/>
      <c r="I4" s="73"/>
      <c r="J4" s="73"/>
      <c r="K4" s="74"/>
      <c r="L4" s="75"/>
      <c r="M4" s="76"/>
      <c r="N4" s="64"/>
    </row>
    <row r="5" spans="1:14" ht="26.1" customHeight="1">
      <c r="A5" s="77" t="s">
        <v>280</v>
      </c>
      <c r="B5" s="198" t="s">
        <v>281</v>
      </c>
      <c r="C5" s="199"/>
      <c r="D5" s="204" t="s">
        <v>282</v>
      </c>
      <c r="E5" s="205"/>
      <c r="F5" s="205"/>
      <c r="G5" s="205"/>
      <c r="H5" s="200">
        <v>0</v>
      </c>
      <c r="I5" s="201"/>
      <c r="J5" s="78">
        <v>1</v>
      </c>
      <c r="K5" s="79">
        <f t="shared" ref="K5:K20" si="0">J5*H5</f>
        <v>0</v>
      </c>
      <c r="L5" s="80">
        <v>4150</v>
      </c>
      <c r="M5" s="81">
        <f t="shared" ref="M5:M13" si="1">L5*J5</f>
        <v>4150</v>
      </c>
      <c r="N5" s="82"/>
    </row>
    <row r="6" spans="1:14" ht="15" customHeight="1">
      <c r="A6" s="77" t="s">
        <v>283</v>
      </c>
      <c r="B6" s="202" t="s">
        <v>284</v>
      </c>
      <c r="C6" s="203"/>
      <c r="D6" s="204" t="s">
        <v>285</v>
      </c>
      <c r="E6" s="205"/>
      <c r="F6" s="205"/>
      <c r="G6" s="205"/>
      <c r="H6" s="200">
        <v>0</v>
      </c>
      <c r="I6" s="217"/>
      <c r="J6" s="78">
        <v>1</v>
      </c>
      <c r="K6" s="79">
        <f t="shared" si="0"/>
        <v>0</v>
      </c>
      <c r="L6" s="80">
        <v>92</v>
      </c>
      <c r="M6" s="81">
        <f t="shared" si="1"/>
        <v>92</v>
      </c>
      <c r="N6" s="82"/>
    </row>
    <row r="7" spans="1:14" ht="15" customHeight="1">
      <c r="A7" s="77" t="s">
        <v>286</v>
      </c>
      <c r="B7" s="202" t="s">
        <v>287</v>
      </c>
      <c r="C7" s="203"/>
      <c r="D7" s="206" t="s">
        <v>288</v>
      </c>
      <c r="E7" s="207"/>
      <c r="F7" s="207"/>
      <c r="G7" s="208"/>
      <c r="H7" s="200">
        <v>0</v>
      </c>
      <c r="I7" s="217"/>
      <c r="J7" s="78">
        <v>1</v>
      </c>
      <c r="K7" s="79">
        <f t="shared" si="0"/>
        <v>0</v>
      </c>
      <c r="L7" s="80">
        <v>911.6</v>
      </c>
      <c r="M7" s="81">
        <f t="shared" si="1"/>
        <v>911.6</v>
      </c>
      <c r="N7" s="82"/>
    </row>
    <row r="8" spans="1:14" ht="15" customHeight="1">
      <c r="A8" s="77" t="s">
        <v>289</v>
      </c>
      <c r="B8" s="202" t="s">
        <v>290</v>
      </c>
      <c r="C8" s="203"/>
      <c r="D8" s="204" t="s">
        <v>291</v>
      </c>
      <c r="E8" s="205"/>
      <c r="F8" s="205"/>
      <c r="G8" s="205"/>
      <c r="H8" s="200">
        <v>0</v>
      </c>
      <c r="I8" s="217"/>
      <c r="J8" s="78">
        <v>1</v>
      </c>
      <c r="K8" s="79">
        <f t="shared" si="0"/>
        <v>0</v>
      </c>
      <c r="L8" s="80">
        <v>242.9</v>
      </c>
      <c r="M8" s="81">
        <f t="shared" si="1"/>
        <v>242.9</v>
      </c>
      <c r="N8" s="82"/>
    </row>
    <row r="9" spans="1:14" ht="15" customHeight="1">
      <c r="A9" s="77" t="s">
        <v>292</v>
      </c>
      <c r="B9" s="202" t="s">
        <v>293</v>
      </c>
      <c r="C9" s="203"/>
      <c r="D9" s="204" t="s">
        <v>294</v>
      </c>
      <c r="E9" s="205"/>
      <c r="F9" s="205"/>
      <c r="G9" s="205"/>
      <c r="H9" s="200">
        <v>0</v>
      </c>
      <c r="I9" s="217"/>
      <c r="J9" s="78">
        <v>1</v>
      </c>
      <c r="K9" s="79">
        <f t="shared" si="0"/>
        <v>0</v>
      </c>
      <c r="L9" s="80">
        <v>1266</v>
      </c>
      <c r="M9" s="81">
        <f t="shared" si="1"/>
        <v>1266</v>
      </c>
      <c r="N9" s="82"/>
    </row>
    <row r="10" spans="1:14" ht="15" customHeight="1">
      <c r="A10" s="77" t="s">
        <v>295</v>
      </c>
      <c r="B10" s="202" t="s">
        <v>296</v>
      </c>
      <c r="C10" s="203"/>
      <c r="D10" s="204" t="s">
        <v>297</v>
      </c>
      <c r="E10" s="205"/>
      <c r="F10" s="205"/>
      <c r="G10" s="205"/>
      <c r="H10" s="200">
        <v>0</v>
      </c>
      <c r="I10" s="217"/>
      <c r="J10" s="78">
        <v>1</v>
      </c>
      <c r="K10" s="79">
        <f t="shared" si="0"/>
        <v>0</v>
      </c>
      <c r="L10" s="80">
        <v>3264</v>
      </c>
      <c r="M10" s="81">
        <f t="shared" si="1"/>
        <v>3264</v>
      </c>
      <c r="N10" s="64"/>
    </row>
    <row r="11" spans="1:14" ht="15" customHeight="1">
      <c r="A11" s="77" t="s">
        <v>298</v>
      </c>
      <c r="B11" s="223" t="s">
        <v>299</v>
      </c>
      <c r="C11" s="224"/>
      <c r="D11" s="204" t="s">
        <v>300</v>
      </c>
      <c r="E11" s="205"/>
      <c r="F11" s="205"/>
      <c r="G11" s="205"/>
      <c r="H11" s="200">
        <v>0</v>
      </c>
      <c r="I11" s="217"/>
      <c r="J11" s="78">
        <v>1</v>
      </c>
      <c r="K11" s="79">
        <f t="shared" si="0"/>
        <v>0</v>
      </c>
      <c r="L11" s="80">
        <v>1560</v>
      </c>
      <c r="M11" s="81">
        <f t="shared" si="1"/>
        <v>1560</v>
      </c>
      <c r="N11" s="64"/>
    </row>
    <row r="12" spans="1:14" ht="27" customHeight="1">
      <c r="A12" s="77" t="s">
        <v>301</v>
      </c>
      <c r="B12" s="209" t="s">
        <v>302</v>
      </c>
      <c r="C12" s="210"/>
      <c r="D12" s="204" t="s">
        <v>303</v>
      </c>
      <c r="E12" s="205"/>
      <c r="F12" s="205"/>
      <c r="G12" s="205"/>
      <c r="H12" s="200">
        <v>0</v>
      </c>
      <c r="I12" s="217"/>
      <c r="J12" s="78">
        <v>4</v>
      </c>
      <c r="K12" s="79">
        <f t="shared" si="0"/>
        <v>0</v>
      </c>
      <c r="L12" s="80">
        <v>4530</v>
      </c>
      <c r="M12" s="81">
        <f t="shared" si="1"/>
        <v>18120</v>
      </c>
      <c r="N12" s="82"/>
    </row>
    <row r="13" spans="1:14" ht="15" customHeight="1">
      <c r="A13" s="77" t="s">
        <v>304</v>
      </c>
      <c r="B13" s="213" t="s">
        <v>305</v>
      </c>
      <c r="C13" s="199"/>
      <c r="D13" s="226" t="s">
        <v>306</v>
      </c>
      <c r="E13" s="215"/>
      <c r="F13" s="215"/>
      <c r="G13" s="216"/>
      <c r="H13" s="200">
        <v>0</v>
      </c>
      <c r="I13" s="217"/>
      <c r="J13" s="78">
        <v>1</v>
      </c>
      <c r="K13" s="79">
        <f t="shared" si="0"/>
        <v>0</v>
      </c>
      <c r="L13" s="70"/>
      <c r="M13" s="81">
        <f t="shared" si="1"/>
        <v>0</v>
      </c>
      <c r="N13" s="82"/>
    </row>
    <row r="14" spans="1:14" ht="15" customHeight="1">
      <c r="A14" s="77" t="s">
        <v>240</v>
      </c>
      <c r="B14" s="202" t="s">
        <v>307</v>
      </c>
      <c r="C14" s="203"/>
      <c r="D14" s="204" t="s">
        <v>308</v>
      </c>
      <c r="E14" s="205"/>
      <c r="F14" s="205"/>
      <c r="G14" s="205"/>
      <c r="H14" s="200">
        <v>0</v>
      </c>
      <c r="I14" s="217"/>
      <c r="J14" s="78">
        <v>1</v>
      </c>
      <c r="K14" s="79">
        <f t="shared" si="0"/>
        <v>0</v>
      </c>
      <c r="L14" s="70"/>
      <c r="M14" s="82"/>
      <c r="N14" s="82"/>
    </row>
    <row r="15" spans="1:14" ht="15" customHeight="1">
      <c r="A15" s="77" t="s">
        <v>244</v>
      </c>
      <c r="B15" s="223" t="s">
        <v>309</v>
      </c>
      <c r="C15" s="224"/>
      <c r="D15" s="204" t="s">
        <v>310</v>
      </c>
      <c r="E15" s="205"/>
      <c r="F15" s="205"/>
      <c r="G15" s="205"/>
      <c r="H15" s="200">
        <v>0</v>
      </c>
      <c r="I15" s="217"/>
      <c r="J15" s="78">
        <v>1</v>
      </c>
      <c r="K15" s="79">
        <f t="shared" si="0"/>
        <v>0</v>
      </c>
      <c r="L15" s="70"/>
      <c r="M15" s="82"/>
      <c r="N15" s="82"/>
    </row>
    <row r="16" spans="1:14" ht="15" customHeight="1">
      <c r="A16" s="77" t="s">
        <v>247</v>
      </c>
      <c r="B16" s="227" t="s">
        <v>311</v>
      </c>
      <c r="C16" s="216"/>
      <c r="D16" s="204" t="s">
        <v>312</v>
      </c>
      <c r="E16" s="205"/>
      <c r="F16" s="205"/>
      <c r="G16" s="205"/>
      <c r="H16" s="200">
        <v>0</v>
      </c>
      <c r="I16" s="217"/>
      <c r="J16" s="78">
        <v>6</v>
      </c>
      <c r="K16" s="79">
        <f t="shared" si="0"/>
        <v>0</v>
      </c>
      <c r="L16" s="70"/>
      <c r="M16" s="82"/>
      <c r="N16" s="82"/>
    </row>
    <row r="17" spans="1:14" ht="15" customHeight="1">
      <c r="A17" s="77" t="s">
        <v>250</v>
      </c>
      <c r="B17" s="213" t="s">
        <v>313</v>
      </c>
      <c r="C17" s="199"/>
      <c r="D17" s="204" t="s">
        <v>314</v>
      </c>
      <c r="E17" s="205"/>
      <c r="F17" s="205"/>
      <c r="G17" s="205"/>
      <c r="H17" s="200">
        <v>0</v>
      </c>
      <c r="I17" s="217"/>
      <c r="J17" s="78">
        <v>1</v>
      </c>
      <c r="K17" s="79">
        <f t="shared" si="0"/>
        <v>0</v>
      </c>
      <c r="L17" s="70"/>
      <c r="M17" s="82"/>
      <c r="N17" s="82"/>
    </row>
    <row r="18" spans="1:14" ht="15" customHeight="1">
      <c r="A18" s="77" t="s">
        <v>253</v>
      </c>
      <c r="B18" s="202" t="s">
        <v>315</v>
      </c>
      <c r="C18" s="203"/>
      <c r="D18" s="226" t="s">
        <v>316</v>
      </c>
      <c r="E18" s="215"/>
      <c r="F18" s="215"/>
      <c r="G18" s="216"/>
      <c r="H18" s="200">
        <v>0</v>
      </c>
      <c r="I18" s="217"/>
      <c r="J18" s="78">
        <v>3</v>
      </c>
      <c r="K18" s="79">
        <f t="shared" si="0"/>
        <v>0</v>
      </c>
      <c r="L18" s="70"/>
      <c r="M18" s="82"/>
      <c r="N18" s="82"/>
    </row>
    <row r="19" spans="1:14" ht="15" customHeight="1">
      <c r="A19" s="77" t="s">
        <v>256</v>
      </c>
      <c r="B19" s="223" t="s">
        <v>317</v>
      </c>
      <c r="C19" s="224"/>
      <c r="D19" s="226" t="s">
        <v>318</v>
      </c>
      <c r="E19" s="215"/>
      <c r="F19" s="215"/>
      <c r="G19" s="216"/>
      <c r="H19" s="200">
        <v>0</v>
      </c>
      <c r="I19" s="217"/>
      <c r="J19" s="78">
        <v>1</v>
      </c>
      <c r="K19" s="79">
        <f t="shared" si="0"/>
        <v>0</v>
      </c>
      <c r="L19" s="70"/>
      <c r="M19" s="82"/>
      <c r="N19" s="82"/>
    </row>
    <row r="20" spans="1:14" ht="15" customHeight="1">
      <c r="A20" s="77" t="s">
        <v>319</v>
      </c>
      <c r="B20" s="209" t="s">
        <v>320</v>
      </c>
      <c r="C20" s="210"/>
      <c r="D20" s="226"/>
      <c r="E20" s="215"/>
      <c r="F20" s="215"/>
      <c r="G20" s="216"/>
      <c r="H20" s="200">
        <v>0</v>
      </c>
      <c r="I20" s="217"/>
      <c r="J20" s="78">
        <v>1</v>
      </c>
      <c r="K20" s="79">
        <f t="shared" si="0"/>
        <v>0</v>
      </c>
      <c r="L20" s="70"/>
      <c r="M20" s="83"/>
      <c r="N20" s="83"/>
    </row>
    <row r="21" spans="1:14" ht="15.95" customHeight="1">
      <c r="A21" s="84"/>
      <c r="B21" s="85"/>
      <c r="C21" s="85"/>
      <c r="D21" s="85"/>
      <c r="E21" s="85"/>
      <c r="F21" s="85"/>
      <c r="G21" s="85"/>
      <c r="H21" s="85"/>
      <c r="I21" s="85"/>
      <c r="J21" s="86"/>
      <c r="K21" s="87">
        <f>SUM(K5:L20)</f>
        <v>16016.5</v>
      </c>
      <c r="L21" s="88"/>
      <c r="M21" s="89">
        <f>SUM(M5:M12)</f>
        <v>29606.5</v>
      </c>
      <c r="N21" s="90"/>
    </row>
    <row r="22" spans="1:14" ht="15.95" customHeight="1">
      <c r="A22" s="91"/>
      <c r="B22" s="92"/>
      <c r="C22" s="92"/>
      <c r="D22" s="92"/>
      <c r="E22" s="92"/>
      <c r="F22" s="92"/>
      <c r="G22" s="92"/>
      <c r="H22" s="92"/>
      <c r="I22" s="92"/>
      <c r="J22" s="93"/>
      <c r="K22" s="94"/>
      <c r="L22" s="95"/>
      <c r="M22" s="89"/>
      <c r="N22" s="90"/>
    </row>
    <row r="23" spans="1:14" ht="15.6" customHeight="1">
      <c r="A23" s="71"/>
      <c r="B23" s="72" t="s">
        <v>321</v>
      </c>
      <c r="C23" s="73"/>
      <c r="D23" s="73"/>
      <c r="E23" s="73"/>
      <c r="F23" s="73"/>
      <c r="G23" s="73"/>
      <c r="H23" s="73"/>
      <c r="I23" s="73"/>
      <c r="J23" s="96"/>
      <c r="K23" s="97"/>
      <c r="L23" s="70"/>
      <c r="M23" s="98"/>
      <c r="N23" s="98"/>
    </row>
    <row r="24" spans="1:14" ht="24.95" customHeight="1">
      <c r="A24" s="77" t="s">
        <v>280</v>
      </c>
      <c r="B24" s="211" t="s">
        <v>322</v>
      </c>
      <c r="C24" s="212"/>
      <c r="D24" s="206" t="s">
        <v>323</v>
      </c>
      <c r="E24" s="207"/>
      <c r="F24" s="207"/>
      <c r="G24" s="208"/>
      <c r="H24" s="200">
        <v>0</v>
      </c>
      <c r="I24" s="201"/>
      <c r="J24" s="78">
        <v>1</v>
      </c>
      <c r="K24" s="79">
        <f t="shared" ref="K24:K36" si="2">J24*H24</f>
        <v>0</v>
      </c>
      <c r="L24" s="80">
        <v>2921</v>
      </c>
      <c r="M24" s="81">
        <f t="shared" ref="M24:M32" si="3">L24*J24</f>
        <v>2921</v>
      </c>
      <c r="N24" s="82"/>
    </row>
    <row r="25" spans="1:14" ht="15" customHeight="1">
      <c r="A25" s="77" t="s">
        <v>283</v>
      </c>
      <c r="B25" s="209" t="s">
        <v>324</v>
      </c>
      <c r="C25" s="210"/>
      <c r="D25" s="206" t="s">
        <v>285</v>
      </c>
      <c r="E25" s="207"/>
      <c r="F25" s="207"/>
      <c r="G25" s="208"/>
      <c r="H25" s="200">
        <v>0</v>
      </c>
      <c r="I25" s="217"/>
      <c r="J25" s="78">
        <v>1</v>
      </c>
      <c r="K25" s="79">
        <f t="shared" si="2"/>
        <v>0</v>
      </c>
      <c r="L25" s="80">
        <v>24</v>
      </c>
      <c r="M25" s="81">
        <f t="shared" si="3"/>
        <v>24</v>
      </c>
      <c r="N25" s="82"/>
    </row>
    <row r="26" spans="1:14" ht="15" customHeight="1">
      <c r="A26" s="77" t="s">
        <v>286</v>
      </c>
      <c r="B26" s="209" t="s">
        <v>325</v>
      </c>
      <c r="C26" s="210"/>
      <c r="D26" s="206" t="s">
        <v>326</v>
      </c>
      <c r="E26" s="207"/>
      <c r="F26" s="207"/>
      <c r="G26" s="208"/>
      <c r="H26" s="200">
        <v>0</v>
      </c>
      <c r="I26" s="217"/>
      <c r="J26" s="78">
        <v>1</v>
      </c>
      <c r="K26" s="79">
        <f t="shared" si="2"/>
        <v>0</v>
      </c>
      <c r="L26" s="80">
        <v>1094</v>
      </c>
      <c r="M26" s="81">
        <f t="shared" si="3"/>
        <v>1094</v>
      </c>
      <c r="N26" s="82"/>
    </row>
    <row r="27" spans="1:14" ht="15" customHeight="1">
      <c r="A27" s="77" t="s">
        <v>289</v>
      </c>
      <c r="B27" s="213" t="s">
        <v>290</v>
      </c>
      <c r="C27" s="199"/>
      <c r="D27" s="206" t="s">
        <v>291</v>
      </c>
      <c r="E27" s="207"/>
      <c r="F27" s="207"/>
      <c r="G27" s="208"/>
      <c r="H27" s="200">
        <v>0</v>
      </c>
      <c r="I27" s="217"/>
      <c r="J27" s="78">
        <v>1</v>
      </c>
      <c r="K27" s="79">
        <f t="shared" si="2"/>
        <v>0</v>
      </c>
      <c r="L27" s="80">
        <v>3008</v>
      </c>
      <c r="M27" s="81">
        <f t="shared" si="3"/>
        <v>3008</v>
      </c>
      <c r="N27" s="82"/>
    </row>
    <row r="28" spans="1:14" ht="15" customHeight="1">
      <c r="A28" s="77" t="s">
        <v>292</v>
      </c>
      <c r="B28" s="202" t="s">
        <v>327</v>
      </c>
      <c r="C28" s="203"/>
      <c r="D28" s="206" t="s">
        <v>303</v>
      </c>
      <c r="E28" s="207"/>
      <c r="F28" s="207"/>
      <c r="G28" s="208"/>
      <c r="H28" s="200">
        <v>0</v>
      </c>
      <c r="I28" s="217"/>
      <c r="J28" s="78">
        <v>6</v>
      </c>
      <c r="K28" s="79">
        <f t="shared" si="2"/>
        <v>0</v>
      </c>
      <c r="L28" s="80">
        <v>410</v>
      </c>
      <c r="M28" s="81">
        <f t="shared" si="3"/>
        <v>2460</v>
      </c>
      <c r="N28" s="82"/>
    </row>
    <row r="29" spans="1:14" ht="15" customHeight="1">
      <c r="A29" s="77" t="s">
        <v>295</v>
      </c>
      <c r="B29" s="202" t="s">
        <v>296</v>
      </c>
      <c r="C29" s="203"/>
      <c r="D29" s="206" t="s">
        <v>297</v>
      </c>
      <c r="E29" s="207"/>
      <c r="F29" s="207"/>
      <c r="G29" s="208"/>
      <c r="H29" s="200">
        <v>0</v>
      </c>
      <c r="I29" s="217"/>
      <c r="J29" s="78">
        <v>1</v>
      </c>
      <c r="K29" s="79">
        <f t="shared" si="2"/>
        <v>0</v>
      </c>
      <c r="L29" s="80">
        <v>98</v>
      </c>
      <c r="M29" s="81">
        <f t="shared" si="3"/>
        <v>98</v>
      </c>
      <c r="N29" s="82"/>
    </row>
    <row r="30" spans="1:14" ht="15" customHeight="1">
      <c r="A30" s="77" t="s">
        <v>298</v>
      </c>
      <c r="B30" s="202" t="s">
        <v>328</v>
      </c>
      <c r="C30" s="203"/>
      <c r="D30" s="206" t="s">
        <v>329</v>
      </c>
      <c r="E30" s="207"/>
      <c r="F30" s="207"/>
      <c r="G30" s="208"/>
      <c r="H30" s="200">
        <v>0</v>
      </c>
      <c r="I30" s="217"/>
      <c r="J30" s="78">
        <v>1</v>
      </c>
      <c r="K30" s="79">
        <f t="shared" si="2"/>
        <v>0</v>
      </c>
      <c r="L30" s="80">
        <v>126</v>
      </c>
      <c r="M30" s="81">
        <f t="shared" si="3"/>
        <v>126</v>
      </c>
      <c r="N30" s="82"/>
    </row>
    <row r="31" spans="1:14" ht="15" customHeight="1">
      <c r="A31" s="77" t="s">
        <v>301</v>
      </c>
      <c r="B31" s="202" t="s">
        <v>311</v>
      </c>
      <c r="C31" s="203"/>
      <c r="D31" s="206" t="s">
        <v>312</v>
      </c>
      <c r="E31" s="207"/>
      <c r="F31" s="207"/>
      <c r="G31" s="208"/>
      <c r="H31" s="200">
        <v>0</v>
      </c>
      <c r="I31" s="217"/>
      <c r="J31" s="78">
        <v>7</v>
      </c>
      <c r="K31" s="79">
        <f t="shared" si="2"/>
        <v>0</v>
      </c>
      <c r="L31" s="80">
        <v>96</v>
      </c>
      <c r="M31" s="81">
        <f t="shared" si="3"/>
        <v>672</v>
      </c>
      <c r="N31" s="82"/>
    </row>
    <row r="32" spans="1:14" ht="15" customHeight="1">
      <c r="A32" s="77" t="s">
        <v>304</v>
      </c>
      <c r="B32" s="202" t="s">
        <v>330</v>
      </c>
      <c r="C32" s="203"/>
      <c r="D32" s="206" t="s">
        <v>331</v>
      </c>
      <c r="E32" s="207"/>
      <c r="F32" s="207"/>
      <c r="G32" s="208"/>
      <c r="H32" s="200">
        <v>0</v>
      </c>
      <c r="I32" s="217"/>
      <c r="J32" s="78">
        <v>2</v>
      </c>
      <c r="K32" s="79">
        <f t="shared" si="2"/>
        <v>0</v>
      </c>
      <c r="L32" s="80">
        <v>5300</v>
      </c>
      <c r="M32" s="81">
        <f t="shared" si="3"/>
        <v>10600</v>
      </c>
      <c r="N32" s="82"/>
    </row>
    <row r="33" spans="1:14" ht="15" customHeight="1">
      <c r="A33" s="77" t="s">
        <v>240</v>
      </c>
      <c r="B33" s="202" t="s">
        <v>332</v>
      </c>
      <c r="C33" s="203"/>
      <c r="D33" s="206" t="s">
        <v>333</v>
      </c>
      <c r="E33" s="215"/>
      <c r="F33" s="215"/>
      <c r="G33" s="216"/>
      <c r="H33" s="200">
        <v>0</v>
      </c>
      <c r="I33" s="217"/>
      <c r="J33" s="78">
        <v>1</v>
      </c>
      <c r="K33" s="79">
        <f t="shared" si="2"/>
        <v>0</v>
      </c>
      <c r="L33" s="70"/>
      <c r="M33" s="82"/>
      <c r="N33" s="82"/>
    </row>
    <row r="34" spans="1:14" ht="24.95" customHeight="1">
      <c r="A34" s="77" t="s">
        <v>244</v>
      </c>
      <c r="B34" s="214" t="s">
        <v>334</v>
      </c>
      <c r="C34" s="203"/>
      <c r="D34" s="206" t="s">
        <v>335</v>
      </c>
      <c r="E34" s="215"/>
      <c r="F34" s="215"/>
      <c r="G34" s="216"/>
      <c r="H34" s="200">
        <v>0</v>
      </c>
      <c r="I34" s="217"/>
      <c r="J34" s="78">
        <v>7</v>
      </c>
      <c r="K34" s="79">
        <f t="shared" si="2"/>
        <v>0</v>
      </c>
      <c r="L34" s="70"/>
      <c r="M34" s="82"/>
      <c r="N34" s="82"/>
    </row>
    <row r="35" spans="1:14" ht="15" customHeight="1">
      <c r="A35" s="77" t="s">
        <v>247</v>
      </c>
      <c r="B35" s="223" t="s">
        <v>317</v>
      </c>
      <c r="C35" s="224"/>
      <c r="D35" s="206" t="s">
        <v>318</v>
      </c>
      <c r="E35" s="215"/>
      <c r="F35" s="215"/>
      <c r="G35" s="216"/>
      <c r="H35" s="200">
        <v>0</v>
      </c>
      <c r="I35" s="217"/>
      <c r="J35" s="78">
        <v>1</v>
      </c>
      <c r="K35" s="79">
        <f t="shared" si="2"/>
        <v>0</v>
      </c>
      <c r="L35" s="70"/>
      <c r="M35" s="82"/>
      <c r="N35" s="82"/>
    </row>
    <row r="36" spans="1:14" ht="15" customHeight="1">
      <c r="A36" s="77" t="s">
        <v>250</v>
      </c>
      <c r="B36" s="209" t="s">
        <v>320</v>
      </c>
      <c r="C36" s="210"/>
      <c r="D36" s="206"/>
      <c r="E36" s="215"/>
      <c r="F36" s="215"/>
      <c r="G36" s="216"/>
      <c r="H36" s="200">
        <v>0</v>
      </c>
      <c r="I36" s="217"/>
      <c r="J36" s="78">
        <v>1</v>
      </c>
      <c r="K36" s="79">
        <f t="shared" si="2"/>
        <v>0</v>
      </c>
      <c r="L36" s="70"/>
      <c r="M36" s="83"/>
      <c r="N36" s="83"/>
    </row>
    <row r="37" spans="1:14" ht="15.95" customHeight="1">
      <c r="A37" s="84"/>
      <c r="B37" s="85"/>
      <c r="C37" s="85"/>
      <c r="D37" s="85"/>
      <c r="E37" s="85"/>
      <c r="F37" s="85"/>
      <c r="G37" s="85"/>
      <c r="H37" s="85"/>
      <c r="I37" s="85"/>
      <c r="J37" s="86"/>
      <c r="K37" s="87">
        <f>SUM(K23:K36)</f>
        <v>0</v>
      </c>
      <c r="L37" s="88"/>
      <c r="M37" s="89">
        <f>SUM(M23:M32)</f>
        <v>21003</v>
      </c>
      <c r="N37" s="90"/>
    </row>
    <row r="38" spans="1:14" ht="15.95" customHeight="1">
      <c r="A38" s="91"/>
      <c r="B38" s="92"/>
      <c r="C38" s="92"/>
      <c r="D38" s="92"/>
      <c r="E38" s="92"/>
      <c r="F38" s="92"/>
      <c r="G38" s="92"/>
      <c r="H38" s="92"/>
      <c r="I38" s="92"/>
      <c r="J38" s="93"/>
      <c r="K38" s="94"/>
      <c r="L38" s="95"/>
      <c r="M38" s="89"/>
      <c r="N38" s="90"/>
    </row>
    <row r="39" spans="1:14" ht="15.6" customHeight="1">
      <c r="A39" s="71"/>
      <c r="B39" s="72" t="s">
        <v>336</v>
      </c>
      <c r="C39" s="73"/>
      <c r="D39" s="73"/>
      <c r="E39" s="73"/>
      <c r="F39" s="73"/>
      <c r="G39" s="73"/>
      <c r="H39" s="73"/>
      <c r="I39" s="73"/>
      <c r="J39" s="96"/>
      <c r="K39" s="97"/>
      <c r="L39" s="70"/>
      <c r="M39" s="98"/>
      <c r="N39" s="98"/>
    </row>
    <row r="40" spans="1:14" ht="24.95" customHeight="1">
      <c r="A40" s="77" t="s">
        <v>280</v>
      </c>
      <c r="B40" s="198" t="s">
        <v>337</v>
      </c>
      <c r="C40" s="199"/>
      <c r="D40" s="206" t="s">
        <v>338</v>
      </c>
      <c r="E40" s="215"/>
      <c r="F40" s="215"/>
      <c r="G40" s="216"/>
      <c r="H40" s="200">
        <v>0</v>
      </c>
      <c r="I40" s="217"/>
      <c r="J40" s="78">
        <v>1</v>
      </c>
      <c r="K40" s="79">
        <f t="shared" ref="K40:K50" si="4">J40*H40</f>
        <v>0</v>
      </c>
      <c r="L40" s="80">
        <v>1233</v>
      </c>
      <c r="M40" s="81">
        <f t="shared" ref="M40:M50" si="5">L40*J40</f>
        <v>1233</v>
      </c>
      <c r="N40" s="82"/>
    </row>
    <row r="41" spans="1:14" ht="15" customHeight="1">
      <c r="A41" s="77" t="s">
        <v>283</v>
      </c>
      <c r="B41" s="202" t="s">
        <v>284</v>
      </c>
      <c r="C41" s="203"/>
      <c r="D41" s="206" t="s">
        <v>285</v>
      </c>
      <c r="E41" s="207"/>
      <c r="F41" s="207"/>
      <c r="G41" s="208"/>
      <c r="H41" s="200">
        <v>0</v>
      </c>
      <c r="I41" s="217"/>
      <c r="J41" s="78">
        <v>1</v>
      </c>
      <c r="K41" s="79">
        <f t="shared" si="4"/>
        <v>0</v>
      </c>
      <c r="L41" s="80">
        <v>532.70000000000005</v>
      </c>
      <c r="M41" s="81">
        <f t="shared" si="5"/>
        <v>532.70000000000005</v>
      </c>
      <c r="N41" s="82"/>
    </row>
    <row r="42" spans="1:14" ht="15" customHeight="1">
      <c r="A42" s="77" t="s">
        <v>286</v>
      </c>
      <c r="B42" s="202" t="s">
        <v>339</v>
      </c>
      <c r="C42" s="203"/>
      <c r="D42" s="206" t="s">
        <v>340</v>
      </c>
      <c r="E42" s="207"/>
      <c r="F42" s="207"/>
      <c r="G42" s="208"/>
      <c r="H42" s="200">
        <v>0</v>
      </c>
      <c r="I42" s="217"/>
      <c r="J42" s="78">
        <v>1</v>
      </c>
      <c r="K42" s="79">
        <f t="shared" si="4"/>
        <v>0</v>
      </c>
      <c r="L42" s="80">
        <v>1390.6</v>
      </c>
      <c r="M42" s="81">
        <f t="shared" si="5"/>
        <v>1390.6</v>
      </c>
      <c r="N42" s="82"/>
    </row>
    <row r="43" spans="1:14" ht="15" customHeight="1">
      <c r="A43" s="77" t="s">
        <v>289</v>
      </c>
      <c r="B43" s="202" t="s">
        <v>290</v>
      </c>
      <c r="C43" s="203"/>
      <c r="D43" s="206" t="s">
        <v>291</v>
      </c>
      <c r="E43" s="207"/>
      <c r="F43" s="207"/>
      <c r="G43" s="208"/>
      <c r="H43" s="200">
        <v>0</v>
      </c>
      <c r="I43" s="217"/>
      <c r="J43" s="78">
        <v>1</v>
      </c>
      <c r="K43" s="79">
        <f t="shared" si="4"/>
        <v>0</v>
      </c>
      <c r="L43" s="80">
        <v>143.5</v>
      </c>
      <c r="M43" s="81">
        <f t="shared" si="5"/>
        <v>143.5</v>
      </c>
      <c r="N43" s="82"/>
    </row>
    <row r="44" spans="1:14" ht="24.95" customHeight="1">
      <c r="A44" s="77" t="s">
        <v>292</v>
      </c>
      <c r="B44" s="214" t="s">
        <v>334</v>
      </c>
      <c r="C44" s="203"/>
      <c r="D44" s="206" t="s">
        <v>335</v>
      </c>
      <c r="E44" s="207"/>
      <c r="F44" s="207"/>
      <c r="G44" s="208"/>
      <c r="H44" s="200">
        <v>0</v>
      </c>
      <c r="I44" s="217"/>
      <c r="J44" s="78">
        <v>3</v>
      </c>
      <c r="K44" s="79">
        <f t="shared" si="4"/>
        <v>0</v>
      </c>
      <c r="L44" s="80">
        <v>96</v>
      </c>
      <c r="M44" s="81">
        <f t="shared" si="5"/>
        <v>288</v>
      </c>
      <c r="N44" s="82"/>
    </row>
    <row r="45" spans="1:14" ht="15" customHeight="1">
      <c r="A45" s="77" t="s">
        <v>295</v>
      </c>
      <c r="B45" s="202" t="s">
        <v>328</v>
      </c>
      <c r="C45" s="203"/>
      <c r="D45" s="206" t="s">
        <v>329</v>
      </c>
      <c r="E45" s="215"/>
      <c r="F45" s="215"/>
      <c r="G45" s="216"/>
      <c r="H45" s="200">
        <v>0</v>
      </c>
      <c r="I45" s="217"/>
      <c r="J45" s="78">
        <v>1</v>
      </c>
      <c r="K45" s="79">
        <f t="shared" si="4"/>
        <v>0</v>
      </c>
      <c r="L45" s="80">
        <v>3264</v>
      </c>
      <c r="M45" s="81">
        <f t="shared" si="5"/>
        <v>3264</v>
      </c>
      <c r="N45" s="64"/>
    </row>
    <row r="46" spans="1:14" ht="15" customHeight="1">
      <c r="A46" s="77" t="s">
        <v>298</v>
      </c>
      <c r="B46" s="202" t="s">
        <v>311</v>
      </c>
      <c r="C46" s="203"/>
      <c r="D46" s="206" t="s">
        <v>312</v>
      </c>
      <c r="E46" s="215"/>
      <c r="F46" s="215"/>
      <c r="G46" s="216"/>
      <c r="H46" s="200">
        <v>0</v>
      </c>
      <c r="I46" s="217"/>
      <c r="J46" s="78">
        <v>7</v>
      </c>
      <c r="K46" s="79">
        <f t="shared" si="4"/>
        <v>0</v>
      </c>
      <c r="L46" s="70"/>
      <c r="M46" s="81">
        <f t="shared" si="5"/>
        <v>0</v>
      </c>
      <c r="N46" s="82"/>
    </row>
    <row r="47" spans="1:14" ht="15" customHeight="1">
      <c r="A47" s="77" t="s">
        <v>301</v>
      </c>
      <c r="B47" s="202" t="s">
        <v>330</v>
      </c>
      <c r="C47" s="203"/>
      <c r="D47" s="206" t="s">
        <v>331</v>
      </c>
      <c r="E47" s="215"/>
      <c r="F47" s="215"/>
      <c r="G47" s="216"/>
      <c r="H47" s="200">
        <v>0</v>
      </c>
      <c r="I47" s="217"/>
      <c r="J47" s="78">
        <v>1</v>
      </c>
      <c r="K47" s="79">
        <f t="shared" si="4"/>
        <v>0</v>
      </c>
      <c r="L47" s="70"/>
      <c r="M47" s="81">
        <f t="shared" si="5"/>
        <v>0</v>
      </c>
      <c r="N47" s="82"/>
    </row>
    <row r="48" spans="1:14" ht="15" customHeight="1">
      <c r="A48" s="77" t="s">
        <v>304</v>
      </c>
      <c r="B48" s="202" t="s">
        <v>305</v>
      </c>
      <c r="C48" s="203"/>
      <c r="D48" s="206" t="s">
        <v>306</v>
      </c>
      <c r="E48" s="215"/>
      <c r="F48" s="215"/>
      <c r="G48" s="216"/>
      <c r="H48" s="200">
        <v>0</v>
      </c>
      <c r="I48" s="217"/>
      <c r="J48" s="78">
        <v>1</v>
      </c>
      <c r="K48" s="79">
        <f t="shared" si="4"/>
        <v>0</v>
      </c>
      <c r="L48" s="70"/>
      <c r="M48" s="81">
        <f t="shared" si="5"/>
        <v>0</v>
      </c>
      <c r="N48" s="82"/>
    </row>
    <row r="49" spans="1:14" ht="15" customHeight="1">
      <c r="A49" s="77" t="s">
        <v>240</v>
      </c>
      <c r="B49" s="223" t="s">
        <v>317</v>
      </c>
      <c r="C49" s="224"/>
      <c r="D49" s="206" t="s">
        <v>318</v>
      </c>
      <c r="E49" s="215"/>
      <c r="F49" s="215"/>
      <c r="G49" s="216"/>
      <c r="H49" s="200">
        <v>0</v>
      </c>
      <c r="I49" s="217"/>
      <c r="J49" s="78">
        <v>1</v>
      </c>
      <c r="K49" s="79">
        <f t="shared" si="4"/>
        <v>0</v>
      </c>
      <c r="L49" s="70"/>
      <c r="M49" s="81">
        <f t="shared" si="5"/>
        <v>0</v>
      </c>
      <c r="N49" s="82"/>
    </row>
    <row r="50" spans="1:14" ht="15" customHeight="1">
      <c r="A50" s="77" t="s">
        <v>244</v>
      </c>
      <c r="B50" s="209" t="s">
        <v>320</v>
      </c>
      <c r="C50" s="210"/>
      <c r="D50" s="206"/>
      <c r="E50" s="207"/>
      <c r="F50" s="207"/>
      <c r="G50" s="208"/>
      <c r="H50" s="200">
        <v>0</v>
      </c>
      <c r="I50" s="217"/>
      <c r="J50" s="78">
        <v>1</v>
      </c>
      <c r="K50" s="79">
        <f t="shared" si="4"/>
        <v>0</v>
      </c>
      <c r="L50" s="80">
        <v>2300</v>
      </c>
      <c r="M50" s="99">
        <f t="shared" si="5"/>
        <v>2300</v>
      </c>
      <c r="N50" s="83"/>
    </row>
    <row r="51" spans="1:14" ht="15.95" customHeight="1">
      <c r="A51" s="84"/>
      <c r="B51" s="85"/>
      <c r="C51" s="85"/>
      <c r="D51" s="85"/>
      <c r="E51" s="85"/>
      <c r="F51" s="85"/>
      <c r="G51" s="85"/>
      <c r="H51" s="85"/>
      <c r="I51" s="85"/>
      <c r="J51" s="86"/>
      <c r="K51" s="87">
        <f>SUM(K40:K50)</f>
        <v>0</v>
      </c>
      <c r="L51" s="88"/>
      <c r="M51" s="89">
        <f>SUM(M40:M50)</f>
        <v>9151.7999999999993</v>
      </c>
      <c r="N51" s="90"/>
    </row>
    <row r="52" spans="1:14" ht="15.95" customHeight="1">
      <c r="A52" s="100"/>
      <c r="B52" s="92"/>
      <c r="C52" s="92"/>
      <c r="D52" s="92"/>
      <c r="E52" s="92"/>
      <c r="F52" s="92"/>
      <c r="G52" s="92"/>
      <c r="H52" s="92"/>
      <c r="I52" s="92"/>
      <c r="J52" s="93"/>
      <c r="K52" s="101"/>
      <c r="L52" s="88"/>
      <c r="M52" s="89"/>
      <c r="N52" s="90"/>
    </row>
    <row r="53" spans="1:14" ht="15.6" customHeight="1">
      <c r="A53" s="102"/>
      <c r="B53" s="72" t="s">
        <v>341</v>
      </c>
      <c r="C53" s="73"/>
      <c r="D53" s="73"/>
      <c r="E53" s="73"/>
      <c r="F53" s="73"/>
      <c r="G53" s="73"/>
      <c r="H53" s="73"/>
      <c r="I53" s="73"/>
      <c r="J53" s="96"/>
      <c r="K53" s="97"/>
      <c r="L53" s="70"/>
      <c r="M53" s="98"/>
      <c r="N53" s="98"/>
    </row>
    <row r="54" spans="1:14" ht="27" customHeight="1">
      <c r="A54" s="77" t="s">
        <v>280</v>
      </c>
      <c r="B54" s="209" t="s">
        <v>342</v>
      </c>
      <c r="C54" s="210"/>
      <c r="D54" s="206" t="s">
        <v>282</v>
      </c>
      <c r="E54" s="215"/>
      <c r="F54" s="215"/>
      <c r="G54" s="216"/>
      <c r="H54" s="200">
        <v>0</v>
      </c>
      <c r="I54" s="217"/>
      <c r="J54" s="78">
        <v>1</v>
      </c>
      <c r="K54" s="79">
        <f t="shared" ref="K54:K68" si="6">J54*H54</f>
        <v>0</v>
      </c>
      <c r="L54" s="80">
        <v>1233</v>
      </c>
      <c r="M54" s="81">
        <f t="shared" ref="M54:M68" si="7">L54*J54</f>
        <v>1233</v>
      </c>
      <c r="N54" s="82"/>
    </row>
    <row r="55" spans="1:14" ht="15" customHeight="1">
      <c r="A55" s="77" t="s">
        <v>283</v>
      </c>
      <c r="B55" s="209" t="s">
        <v>284</v>
      </c>
      <c r="C55" s="210"/>
      <c r="D55" s="206" t="s">
        <v>285</v>
      </c>
      <c r="E55" s="207"/>
      <c r="F55" s="207"/>
      <c r="G55" s="208"/>
      <c r="H55" s="200">
        <v>0</v>
      </c>
      <c r="I55" s="217"/>
      <c r="J55" s="78">
        <v>1</v>
      </c>
      <c r="K55" s="79">
        <f t="shared" si="6"/>
        <v>0</v>
      </c>
      <c r="L55" s="80">
        <v>532.70000000000005</v>
      </c>
      <c r="M55" s="81">
        <f t="shared" si="7"/>
        <v>532.70000000000005</v>
      </c>
      <c r="N55" s="82"/>
    </row>
    <row r="56" spans="1:14" ht="15" customHeight="1">
      <c r="A56" s="77" t="s">
        <v>286</v>
      </c>
      <c r="B56" s="228" t="s">
        <v>339</v>
      </c>
      <c r="C56" s="212"/>
      <c r="D56" s="206" t="s">
        <v>340</v>
      </c>
      <c r="E56" s="215"/>
      <c r="F56" s="215"/>
      <c r="G56" s="216"/>
      <c r="H56" s="200">
        <v>0</v>
      </c>
      <c r="I56" s="217"/>
      <c r="J56" s="78">
        <v>1</v>
      </c>
      <c r="K56" s="79">
        <f t="shared" si="6"/>
        <v>0</v>
      </c>
      <c r="L56" s="70"/>
      <c r="M56" s="81">
        <f t="shared" si="7"/>
        <v>0</v>
      </c>
      <c r="N56" s="82"/>
    </row>
    <row r="57" spans="1:14" ht="15" customHeight="1">
      <c r="A57" s="77" t="s">
        <v>289</v>
      </c>
      <c r="B57" s="209" t="s">
        <v>290</v>
      </c>
      <c r="C57" s="210"/>
      <c r="D57" s="206" t="s">
        <v>291</v>
      </c>
      <c r="E57" s="218"/>
      <c r="F57" s="218"/>
      <c r="G57" s="219"/>
      <c r="H57" s="200">
        <v>0</v>
      </c>
      <c r="I57" s="217"/>
      <c r="J57" s="78">
        <v>1</v>
      </c>
      <c r="K57" s="79">
        <f t="shared" si="6"/>
        <v>0</v>
      </c>
      <c r="L57" s="80">
        <v>1390.6</v>
      </c>
      <c r="M57" s="81">
        <f t="shared" si="7"/>
        <v>1390.6</v>
      </c>
      <c r="N57" s="82"/>
    </row>
    <row r="58" spans="1:14" ht="27" customHeight="1">
      <c r="A58" s="77" t="s">
        <v>292</v>
      </c>
      <c r="B58" s="209" t="s">
        <v>334</v>
      </c>
      <c r="C58" s="210"/>
      <c r="D58" s="206" t="s">
        <v>335</v>
      </c>
      <c r="E58" s="218"/>
      <c r="F58" s="218"/>
      <c r="G58" s="219"/>
      <c r="H58" s="200">
        <v>0</v>
      </c>
      <c r="I58" s="217"/>
      <c r="J58" s="78">
        <v>3</v>
      </c>
      <c r="K58" s="79">
        <f t="shared" si="6"/>
        <v>0</v>
      </c>
      <c r="L58" s="80">
        <v>126</v>
      </c>
      <c r="M58" s="81">
        <f t="shared" si="7"/>
        <v>378</v>
      </c>
      <c r="N58" s="82"/>
    </row>
    <row r="59" spans="1:14" ht="15" customHeight="1">
      <c r="A59" s="77" t="s">
        <v>295</v>
      </c>
      <c r="B59" s="228" t="s">
        <v>328</v>
      </c>
      <c r="C59" s="212"/>
      <c r="D59" s="206" t="s">
        <v>329</v>
      </c>
      <c r="E59" s="215"/>
      <c r="F59" s="215"/>
      <c r="G59" s="216"/>
      <c r="H59" s="200">
        <v>0</v>
      </c>
      <c r="I59" s="217"/>
      <c r="J59" s="78">
        <v>2</v>
      </c>
      <c r="K59" s="79">
        <f t="shared" si="6"/>
        <v>0</v>
      </c>
      <c r="L59" s="70"/>
      <c r="M59" s="81">
        <f t="shared" si="7"/>
        <v>0</v>
      </c>
      <c r="N59" s="82"/>
    </row>
    <row r="60" spans="1:14" ht="15" customHeight="1">
      <c r="A60" s="77" t="s">
        <v>298</v>
      </c>
      <c r="B60" s="209" t="s">
        <v>311</v>
      </c>
      <c r="C60" s="210"/>
      <c r="D60" s="206" t="s">
        <v>312</v>
      </c>
      <c r="E60" s="207"/>
      <c r="F60" s="207"/>
      <c r="G60" s="208"/>
      <c r="H60" s="200">
        <v>0</v>
      </c>
      <c r="I60" s="217"/>
      <c r="J60" s="78">
        <v>8</v>
      </c>
      <c r="K60" s="79">
        <f t="shared" si="6"/>
        <v>0</v>
      </c>
      <c r="L60" s="80">
        <v>143.5</v>
      </c>
      <c r="M60" s="81">
        <f t="shared" si="7"/>
        <v>1148</v>
      </c>
      <c r="N60" s="82"/>
    </row>
    <row r="61" spans="1:14" ht="15" customHeight="1">
      <c r="A61" s="77" t="s">
        <v>301</v>
      </c>
      <c r="B61" s="209" t="s">
        <v>315</v>
      </c>
      <c r="C61" s="210"/>
      <c r="D61" s="206" t="s">
        <v>316</v>
      </c>
      <c r="E61" s="207"/>
      <c r="F61" s="207"/>
      <c r="G61" s="208"/>
      <c r="H61" s="200">
        <v>0</v>
      </c>
      <c r="I61" s="217"/>
      <c r="J61" s="78">
        <v>1</v>
      </c>
      <c r="K61" s="79">
        <f t="shared" si="6"/>
        <v>0</v>
      </c>
      <c r="L61" s="80">
        <v>96</v>
      </c>
      <c r="M61" s="81">
        <f t="shared" si="7"/>
        <v>96</v>
      </c>
      <c r="N61" s="82"/>
    </row>
    <row r="62" spans="1:14" ht="15" customHeight="1">
      <c r="A62" s="77" t="s">
        <v>304</v>
      </c>
      <c r="B62" s="209" t="s">
        <v>330</v>
      </c>
      <c r="C62" s="210"/>
      <c r="D62" s="206" t="s">
        <v>331</v>
      </c>
      <c r="E62" s="207"/>
      <c r="F62" s="207"/>
      <c r="G62" s="208"/>
      <c r="H62" s="200">
        <v>0</v>
      </c>
      <c r="I62" s="217"/>
      <c r="J62" s="78">
        <v>1</v>
      </c>
      <c r="K62" s="79">
        <f t="shared" si="6"/>
        <v>0</v>
      </c>
      <c r="L62" s="80">
        <v>2564</v>
      </c>
      <c r="M62" s="81">
        <f t="shared" si="7"/>
        <v>2564</v>
      </c>
      <c r="N62" s="82"/>
    </row>
    <row r="63" spans="1:14" ht="15" customHeight="1">
      <c r="A63" s="77" t="s">
        <v>240</v>
      </c>
      <c r="B63" s="209" t="s">
        <v>305</v>
      </c>
      <c r="C63" s="225"/>
      <c r="D63" s="206" t="s">
        <v>306</v>
      </c>
      <c r="E63" s="215"/>
      <c r="F63" s="215"/>
      <c r="G63" s="216"/>
      <c r="H63" s="200">
        <v>0</v>
      </c>
      <c r="I63" s="217"/>
      <c r="J63" s="78">
        <v>1</v>
      </c>
      <c r="K63" s="79">
        <f t="shared" si="6"/>
        <v>0</v>
      </c>
      <c r="L63" s="80">
        <v>3264</v>
      </c>
      <c r="M63" s="81">
        <f t="shared" si="7"/>
        <v>3264</v>
      </c>
      <c r="N63" s="64"/>
    </row>
    <row r="64" spans="1:14" ht="15" customHeight="1">
      <c r="A64" s="77" t="s">
        <v>244</v>
      </c>
      <c r="B64" s="209" t="s">
        <v>343</v>
      </c>
      <c r="C64" s="216"/>
      <c r="D64" s="206" t="s">
        <v>344</v>
      </c>
      <c r="E64" s="215"/>
      <c r="F64" s="215"/>
      <c r="G64" s="216"/>
      <c r="H64" s="200">
        <v>0</v>
      </c>
      <c r="I64" s="217"/>
      <c r="J64" s="78">
        <v>1</v>
      </c>
      <c r="K64" s="79">
        <f t="shared" si="6"/>
        <v>0</v>
      </c>
      <c r="L64" s="70"/>
      <c r="M64" s="81">
        <f t="shared" si="7"/>
        <v>0</v>
      </c>
      <c r="N64" s="82"/>
    </row>
    <row r="65" spans="1:14" ht="15" customHeight="1">
      <c r="A65" s="77" t="s">
        <v>247</v>
      </c>
      <c r="B65" s="209" t="s">
        <v>345</v>
      </c>
      <c r="C65" s="216"/>
      <c r="D65" s="206" t="s">
        <v>346</v>
      </c>
      <c r="E65" s="215"/>
      <c r="F65" s="215"/>
      <c r="G65" s="216"/>
      <c r="H65" s="200">
        <v>0</v>
      </c>
      <c r="I65" s="217"/>
      <c r="J65" s="78">
        <v>1</v>
      </c>
      <c r="K65" s="79">
        <f t="shared" si="6"/>
        <v>0</v>
      </c>
      <c r="L65" s="70"/>
      <c r="M65" s="81">
        <f t="shared" si="7"/>
        <v>0</v>
      </c>
      <c r="N65" s="82"/>
    </row>
    <row r="66" spans="1:14" ht="15" customHeight="1">
      <c r="A66" s="77" t="s">
        <v>250</v>
      </c>
      <c r="B66" s="209" t="s">
        <v>327</v>
      </c>
      <c r="C66" s="216"/>
      <c r="D66" s="206" t="s">
        <v>303</v>
      </c>
      <c r="E66" s="215"/>
      <c r="F66" s="215"/>
      <c r="G66" s="216"/>
      <c r="H66" s="200">
        <v>0</v>
      </c>
      <c r="I66" s="217"/>
      <c r="J66" s="78">
        <v>1</v>
      </c>
      <c r="K66" s="79">
        <f t="shared" si="6"/>
        <v>0</v>
      </c>
      <c r="L66" s="70"/>
      <c r="M66" s="81">
        <f t="shared" si="7"/>
        <v>0</v>
      </c>
      <c r="N66" s="82"/>
    </row>
    <row r="67" spans="1:14" ht="15" customHeight="1">
      <c r="A67" s="77" t="s">
        <v>253</v>
      </c>
      <c r="B67" s="209" t="s">
        <v>317</v>
      </c>
      <c r="C67" s="216"/>
      <c r="D67" s="206" t="s">
        <v>318</v>
      </c>
      <c r="E67" s="215"/>
      <c r="F67" s="215"/>
      <c r="G67" s="216"/>
      <c r="H67" s="200">
        <v>0</v>
      </c>
      <c r="I67" s="217"/>
      <c r="J67" s="78">
        <v>1</v>
      </c>
      <c r="K67" s="79">
        <f t="shared" si="6"/>
        <v>0</v>
      </c>
      <c r="L67" s="70"/>
      <c r="M67" s="81">
        <f t="shared" si="7"/>
        <v>0</v>
      </c>
      <c r="N67" s="82"/>
    </row>
    <row r="68" spans="1:14" ht="15" customHeight="1">
      <c r="A68" s="77" t="s">
        <v>256</v>
      </c>
      <c r="B68" s="209" t="s">
        <v>320</v>
      </c>
      <c r="C68" s="210"/>
      <c r="D68" s="206"/>
      <c r="E68" s="207"/>
      <c r="F68" s="207"/>
      <c r="G68" s="208"/>
      <c r="H68" s="200">
        <v>0</v>
      </c>
      <c r="I68" s="217"/>
      <c r="J68" s="78">
        <v>1</v>
      </c>
      <c r="K68" s="79">
        <f t="shared" si="6"/>
        <v>0</v>
      </c>
      <c r="L68" s="80">
        <v>3100</v>
      </c>
      <c r="M68" s="99">
        <f t="shared" si="7"/>
        <v>3100</v>
      </c>
      <c r="N68" s="83"/>
    </row>
    <row r="69" spans="1:14" ht="15.6" customHeight="1">
      <c r="A69" s="103"/>
      <c r="B69" s="104"/>
      <c r="C69" s="85"/>
      <c r="D69" s="85"/>
      <c r="E69" s="85"/>
      <c r="F69" s="85"/>
      <c r="G69" s="85"/>
      <c r="H69" s="85"/>
      <c r="I69" s="85"/>
      <c r="J69" s="86"/>
      <c r="K69" s="87">
        <f>SUM(K54:K68)</f>
        <v>0</v>
      </c>
      <c r="L69" s="88"/>
      <c r="M69" s="89">
        <f>SUM(M54:M68)</f>
        <v>13706.3</v>
      </c>
      <c r="N69" s="90"/>
    </row>
    <row r="70" spans="1:14" ht="15.95" customHeight="1">
      <c r="A70" s="100"/>
      <c r="B70" s="92"/>
      <c r="C70" s="92"/>
      <c r="D70" s="92"/>
      <c r="E70" s="92"/>
      <c r="F70" s="92"/>
      <c r="G70" s="92"/>
      <c r="H70" s="92"/>
      <c r="I70" s="92"/>
      <c r="J70" s="93"/>
      <c r="K70" s="101"/>
      <c r="L70" s="88"/>
      <c r="M70" s="89"/>
      <c r="N70" s="90"/>
    </row>
    <row r="71" spans="1:14" ht="15.6" customHeight="1">
      <c r="A71" s="105"/>
      <c r="B71" s="106" t="s">
        <v>341</v>
      </c>
      <c r="C71" s="73"/>
      <c r="D71" s="73"/>
      <c r="E71" s="73"/>
      <c r="F71" s="73"/>
      <c r="G71" s="73"/>
      <c r="H71" s="73"/>
      <c r="I71" s="73"/>
      <c r="J71" s="96"/>
      <c r="K71" s="97"/>
      <c r="L71" s="70"/>
      <c r="M71" s="98"/>
      <c r="N71" s="98"/>
    </row>
    <row r="72" spans="1:14" ht="27" customHeight="1">
      <c r="A72" s="77" t="s">
        <v>280</v>
      </c>
      <c r="B72" s="209" t="s">
        <v>347</v>
      </c>
      <c r="C72" s="210"/>
      <c r="D72" s="206" t="s">
        <v>348</v>
      </c>
      <c r="E72" s="207"/>
      <c r="F72" s="207"/>
      <c r="G72" s="208"/>
      <c r="H72" s="200">
        <v>0</v>
      </c>
      <c r="I72" s="201"/>
      <c r="J72" s="78">
        <v>1</v>
      </c>
      <c r="K72" s="79">
        <f t="shared" ref="K72:K81" si="8">J72*H72</f>
        <v>0</v>
      </c>
      <c r="L72" s="80">
        <v>2810</v>
      </c>
      <c r="M72" s="81">
        <f t="shared" ref="M72:M81" si="9">L72*J72</f>
        <v>2810</v>
      </c>
      <c r="N72" s="82"/>
    </row>
    <row r="73" spans="1:14" ht="15" customHeight="1">
      <c r="A73" s="77" t="s">
        <v>283</v>
      </c>
      <c r="B73" s="209" t="s">
        <v>324</v>
      </c>
      <c r="C73" s="210"/>
      <c r="D73" s="206" t="s">
        <v>285</v>
      </c>
      <c r="E73" s="207"/>
      <c r="F73" s="207"/>
      <c r="G73" s="208"/>
      <c r="H73" s="200">
        <v>0</v>
      </c>
      <c r="I73" s="217"/>
      <c r="J73" s="78">
        <v>1</v>
      </c>
      <c r="K73" s="79">
        <f t="shared" si="8"/>
        <v>0</v>
      </c>
      <c r="L73" s="80">
        <v>24</v>
      </c>
      <c r="M73" s="81">
        <f t="shared" si="9"/>
        <v>24</v>
      </c>
      <c r="N73" s="82"/>
    </row>
    <row r="74" spans="1:14" ht="15" customHeight="1">
      <c r="A74" s="77" t="s">
        <v>286</v>
      </c>
      <c r="B74" s="209" t="s">
        <v>349</v>
      </c>
      <c r="C74" s="210"/>
      <c r="D74" s="206" t="s">
        <v>350</v>
      </c>
      <c r="E74" s="207"/>
      <c r="F74" s="207"/>
      <c r="G74" s="208"/>
      <c r="H74" s="200">
        <v>0</v>
      </c>
      <c r="I74" s="217"/>
      <c r="J74" s="78">
        <v>1</v>
      </c>
      <c r="K74" s="79">
        <f t="shared" si="8"/>
        <v>0</v>
      </c>
      <c r="L74" s="80">
        <v>610.4</v>
      </c>
      <c r="M74" s="81">
        <f t="shared" si="9"/>
        <v>610.4</v>
      </c>
      <c r="N74" s="82"/>
    </row>
    <row r="75" spans="1:14" ht="27" customHeight="1">
      <c r="A75" s="77" t="s">
        <v>289</v>
      </c>
      <c r="B75" s="209" t="s">
        <v>334</v>
      </c>
      <c r="C75" s="210"/>
      <c r="D75" s="206" t="s">
        <v>335</v>
      </c>
      <c r="E75" s="207"/>
      <c r="F75" s="207"/>
      <c r="G75" s="208"/>
      <c r="H75" s="200">
        <v>0</v>
      </c>
      <c r="I75" s="217"/>
      <c r="J75" s="78">
        <v>1</v>
      </c>
      <c r="K75" s="79">
        <f t="shared" si="8"/>
        <v>0</v>
      </c>
      <c r="L75" s="80">
        <v>2732.9</v>
      </c>
      <c r="M75" s="81">
        <f t="shared" si="9"/>
        <v>2732.9</v>
      </c>
      <c r="N75" s="82"/>
    </row>
    <row r="76" spans="1:14" ht="15" customHeight="1">
      <c r="A76" s="77" t="s">
        <v>292</v>
      </c>
      <c r="B76" s="209" t="s">
        <v>328</v>
      </c>
      <c r="C76" s="216"/>
      <c r="D76" s="206" t="s">
        <v>329</v>
      </c>
      <c r="E76" s="215"/>
      <c r="F76" s="215"/>
      <c r="G76" s="216"/>
      <c r="H76" s="200">
        <v>0</v>
      </c>
      <c r="I76" s="217"/>
      <c r="J76" s="78">
        <v>1</v>
      </c>
      <c r="K76" s="79">
        <f t="shared" si="8"/>
        <v>0</v>
      </c>
      <c r="L76" s="70"/>
      <c r="M76" s="81">
        <f t="shared" si="9"/>
        <v>0</v>
      </c>
      <c r="N76" s="64"/>
    </row>
    <row r="77" spans="1:14" ht="15" customHeight="1">
      <c r="A77" s="77" t="s">
        <v>295</v>
      </c>
      <c r="B77" s="209" t="s">
        <v>305</v>
      </c>
      <c r="C77" s="210"/>
      <c r="D77" s="206" t="s">
        <v>306</v>
      </c>
      <c r="E77" s="215"/>
      <c r="F77" s="215"/>
      <c r="G77" s="216"/>
      <c r="H77" s="200">
        <v>0</v>
      </c>
      <c r="I77" s="217"/>
      <c r="J77" s="78">
        <v>1</v>
      </c>
      <c r="K77" s="79">
        <f t="shared" si="8"/>
        <v>0</v>
      </c>
      <c r="L77" s="80">
        <v>1390.6</v>
      </c>
      <c r="M77" s="81">
        <f t="shared" si="9"/>
        <v>1390.6</v>
      </c>
      <c r="N77" s="64"/>
    </row>
    <row r="78" spans="1:14" ht="15" customHeight="1">
      <c r="A78" s="77" t="s">
        <v>298</v>
      </c>
      <c r="B78" s="209" t="s">
        <v>351</v>
      </c>
      <c r="C78" s="210"/>
      <c r="D78" s="206" t="s">
        <v>352</v>
      </c>
      <c r="E78" s="218"/>
      <c r="F78" s="218"/>
      <c r="G78" s="219"/>
      <c r="H78" s="200">
        <v>0</v>
      </c>
      <c r="I78" s="217"/>
      <c r="J78" s="78">
        <v>1</v>
      </c>
      <c r="K78" s="79">
        <f t="shared" si="8"/>
        <v>0</v>
      </c>
      <c r="L78" s="80">
        <v>893.4</v>
      </c>
      <c r="M78" s="81">
        <f t="shared" si="9"/>
        <v>893.4</v>
      </c>
      <c r="N78" s="64"/>
    </row>
    <row r="79" spans="1:14" ht="15" customHeight="1">
      <c r="A79" s="77" t="s">
        <v>301</v>
      </c>
      <c r="B79" s="209" t="s">
        <v>311</v>
      </c>
      <c r="C79" s="210"/>
      <c r="D79" s="206" t="s">
        <v>312</v>
      </c>
      <c r="E79" s="215"/>
      <c r="F79" s="215"/>
      <c r="G79" s="216"/>
      <c r="H79" s="200">
        <v>0</v>
      </c>
      <c r="I79" s="217"/>
      <c r="J79" s="78">
        <v>6</v>
      </c>
      <c r="K79" s="79">
        <f t="shared" si="8"/>
        <v>0</v>
      </c>
      <c r="L79" s="80">
        <v>410</v>
      </c>
      <c r="M79" s="81">
        <f t="shared" si="9"/>
        <v>2460</v>
      </c>
      <c r="N79" s="82"/>
    </row>
    <row r="80" spans="1:14" ht="15" customHeight="1">
      <c r="A80" s="77" t="s">
        <v>304</v>
      </c>
      <c r="B80" s="209" t="s">
        <v>317</v>
      </c>
      <c r="C80" s="210"/>
      <c r="D80" s="206" t="s">
        <v>318</v>
      </c>
      <c r="E80" s="215"/>
      <c r="F80" s="215"/>
      <c r="G80" s="216"/>
      <c r="H80" s="200">
        <v>0</v>
      </c>
      <c r="I80" s="217"/>
      <c r="J80" s="78">
        <v>1</v>
      </c>
      <c r="K80" s="79">
        <f t="shared" si="8"/>
        <v>0</v>
      </c>
      <c r="L80" s="80">
        <v>466.5</v>
      </c>
      <c r="M80" s="81">
        <f t="shared" si="9"/>
        <v>466.5</v>
      </c>
      <c r="N80" s="64"/>
    </row>
    <row r="81" spans="1:14" ht="15" customHeight="1">
      <c r="A81" s="77" t="s">
        <v>240</v>
      </c>
      <c r="B81" s="209" t="s">
        <v>320</v>
      </c>
      <c r="C81" s="210"/>
      <c r="D81" s="206"/>
      <c r="E81" s="207"/>
      <c r="F81" s="207"/>
      <c r="G81" s="208"/>
      <c r="H81" s="200">
        <v>0</v>
      </c>
      <c r="I81" s="217"/>
      <c r="J81" s="78">
        <v>1</v>
      </c>
      <c r="K81" s="79">
        <f t="shared" si="8"/>
        <v>0</v>
      </c>
      <c r="L81" s="80">
        <v>5300</v>
      </c>
      <c r="M81" s="99">
        <f t="shared" si="9"/>
        <v>5300</v>
      </c>
      <c r="N81" s="83"/>
    </row>
    <row r="82" spans="1:14" ht="15.6" customHeight="1">
      <c r="A82" s="84"/>
      <c r="B82" s="85"/>
      <c r="C82" s="85"/>
      <c r="D82" s="85"/>
      <c r="E82" s="85"/>
      <c r="F82" s="85"/>
      <c r="G82" s="85"/>
      <c r="H82" s="85"/>
      <c r="I82" s="85"/>
      <c r="J82" s="86"/>
      <c r="K82" s="87">
        <f>SUM(K71:K81)</f>
        <v>0</v>
      </c>
      <c r="L82" s="88"/>
      <c r="M82" s="89">
        <f>SUM(M71:M81)</f>
        <v>16687.8</v>
      </c>
      <c r="N82" s="90"/>
    </row>
  </sheetData>
  <mergeCells count="199">
    <mergeCell ref="H81:I81"/>
    <mergeCell ref="H80:I80"/>
    <mergeCell ref="H79:I79"/>
    <mergeCell ref="H78:I78"/>
    <mergeCell ref="H77:I77"/>
    <mergeCell ref="H76:I76"/>
    <mergeCell ref="H75:I75"/>
    <mergeCell ref="H74:I74"/>
    <mergeCell ref="H73:I73"/>
    <mergeCell ref="H63:I63"/>
    <mergeCell ref="H62:I62"/>
    <mergeCell ref="H61:I61"/>
    <mergeCell ref="H60:I60"/>
    <mergeCell ref="H59:I59"/>
    <mergeCell ref="H58:I58"/>
    <mergeCell ref="H57:I57"/>
    <mergeCell ref="H56:I56"/>
    <mergeCell ref="H55:I55"/>
    <mergeCell ref="H13:I13"/>
    <mergeCell ref="H12:I12"/>
    <mergeCell ref="H11:I11"/>
    <mergeCell ref="H10:I10"/>
    <mergeCell ref="H9:I9"/>
    <mergeCell ref="H8:I8"/>
    <mergeCell ref="H7:I7"/>
    <mergeCell ref="H6:I6"/>
    <mergeCell ref="H36:I36"/>
    <mergeCell ref="H35:I35"/>
    <mergeCell ref="H34:I34"/>
    <mergeCell ref="H33:I33"/>
    <mergeCell ref="H32:I32"/>
    <mergeCell ref="H31:I31"/>
    <mergeCell ref="H30:I30"/>
    <mergeCell ref="H29:I29"/>
    <mergeCell ref="H28:I28"/>
    <mergeCell ref="H27:I27"/>
    <mergeCell ref="H26:I26"/>
    <mergeCell ref="H25:I25"/>
    <mergeCell ref="B76:C76"/>
    <mergeCell ref="D76:G76"/>
    <mergeCell ref="H20:I20"/>
    <mergeCell ref="H19:I19"/>
    <mergeCell ref="H18:I18"/>
    <mergeCell ref="H17:I17"/>
    <mergeCell ref="H16:I16"/>
    <mergeCell ref="H15:I15"/>
    <mergeCell ref="H14:I14"/>
    <mergeCell ref="H50:I50"/>
    <mergeCell ref="H49:I49"/>
    <mergeCell ref="H48:I48"/>
    <mergeCell ref="H47:I47"/>
    <mergeCell ref="H46:I46"/>
    <mergeCell ref="H45:I45"/>
    <mergeCell ref="H44:I44"/>
    <mergeCell ref="H43:I43"/>
    <mergeCell ref="H42:I42"/>
    <mergeCell ref="H41:I41"/>
    <mergeCell ref="H68:I68"/>
    <mergeCell ref="H67:I67"/>
    <mergeCell ref="H66:I66"/>
    <mergeCell ref="H65:I65"/>
    <mergeCell ref="H64:I64"/>
    <mergeCell ref="A1:K1"/>
    <mergeCell ref="B11:C11"/>
    <mergeCell ref="D11:G11"/>
    <mergeCell ref="D45:G45"/>
    <mergeCell ref="B45:C45"/>
    <mergeCell ref="B63:C63"/>
    <mergeCell ref="D63:G63"/>
    <mergeCell ref="B8:C8"/>
    <mergeCell ref="D8:G8"/>
    <mergeCell ref="B14:C14"/>
    <mergeCell ref="D14:G14"/>
    <mergeCell ref="B13:C13"/>
    <mergeCell ref="D13:G13"/>
    <mergeCell ref="B15:C15"/>
    <mergeCell ref="B16:C16"/>
    <mergeCell ref="D15:G15"/>
    <mergeCell ref="D16:G16"/>
    <mergeCell ref="B17:C17"/>
    <mergeCell ref="B19:C19"/>
    <mergeCell ref="D17:G17"/>
    <mergeCell ref="D19:G19"/>
    <mergeCell ref="B18:C18"/>
    <mergeCell ref="D18:G18"/>
    <mergeCell ref="D5:G5"/>
    <mergeCell ref="B79:C79"/>
    <mergeCell ref="D79:G79"/>
    <mergeCell ref="B81:C81"/>
    <mergeCell ref="D81:G81"/>
    <mergeCell ref="D77:G77"/>
    <mergeCell ref="B77:C77"/>
    <mergeCell ref="D78:G78"/>
    <mergeCell ref="B78:C78"/>
    <mergeCell ref="D80:G80"/>
    <mergeCell ref="B80:C80"/>
    <mergeCell ref="B73:C73"/>
    <mergeCell ref="D73:G73"/>
    <mergeCell ref="B74:C74"/>
    <mergeCell ref="D74:G74"/>
    <mergeCell ref="B72:C72"/>
    <mergeCell ref="D72:G72"/>
    <mergeCell ref="H72:I72"/>
    <mergeCell ref="B75:C75"/>
    <mergeCell ref="D75:G75"/>
    <mergeCell ref="B61:C61"/>
    <mergeCell ref="D61:G61"/>
    <mergeCell ref="B58:C58"/>
    <mergeCell ref="D58:G58"/>
    <mergeCell ref="B60:C60"/>
    <mergeCell ref="D60:G60"/>
    <mergeCell ref="B62:C62"/>
    <mergeCell ref="D62:G62"/>
    <mergeCell ref="B68:C68"/>
    <mergeCell ref="D68:G68"/>
    <mergeCell ref="B65:C65"/>
    <mergeCell ref="D65:G65"/>
    <mergeCell ref="B64:C64"/>
    <mergeCell ref="D64:G64"/>
    <mergeCell ref="B66:C66"/>
    <mergeCell ref="D66:G66"/>
    <mergeCell ref="B67:C67"/>
    <mergeCell ref="D67:G67"/>
    <mergeCell ref="B59:C59"/>
    <mergeCell ref="D59:G59"/>
    <mergeCell ref="B50:C50"/>
    <mergeCell ref="D50:G50"/>
    <mergeCell ref="D40:G40"/>
    <mergeCell ref="H40:I40"/>
    <mergeCell ref="B40:C40"/>
    <mergeCell ref="B55:C55"/>
    <mergeCell ref="D55:G55"/>
    <mergeCell ref="B57:C57"/>
    <mergeCell ref="D57:G57"/>
    <mergeCell ref="D54:G54"/>
    <mergeCell ref="H54:I54"/>
    <mergeCell ref="B54:C54"/>
    <mergeCell ref="B46:C46"/>
    <mergeCell ref="D46:G46"/>
    <mergeCell ref="B47:C47"/>
    <mergeCell ref="D47:G47"/>
    <mergeCell ref="B48:C48"/>
    <mergeCell ref="D48:G48"/>
    <mergeCell ref="B49:C49"/>
    <mergeCell ref="D49:G49"/>
    <mergeCell ref="B56:C56"/>
    <mergeCell ref="D56:G56"/>
    <mergeCell ref="B32:C32"/>
    <mergeCell ref="D32:G32"/>
    <mergeCell ref="B41:C41"/>
    <mergeCell ref="D41:G41"/>
    <mergeCell ref="B42:C42"/>
    <mergeCell ref="D42:G42"/>
    <mergeCell ref="B44:C44"/>
    <mergeCell ref="D44:G44"/>
    <mergeCell ref="B43:C43"/>
    <mergeCell ref="D43:G43"/>
    <mergeCell ref="B33:C33"/>
    <mergeCell ref="D33:G33"/>
    <mergeCell ref="B34:C34"/>
    <mergeCell ref="D34:G34"/>
    <mergeCell ref="B35:C35"/>
    <mergeCell ref="D35:G35"/>
    <mergeCell ref="D36:G36"/>
    <mergeCell ref="B36:C36"/>
    <mergeCell ref="H24:I24"/>
    <mergeCell ref="B27:C27"/>
    <mergeCell ref="D27:G27"/>
    <mergeCell ref="B30:C30"/>
    <mergeCell ref="D30:G30"/>
    <mergeCell ref="B31:C31"/>
    <mergeCell ref="D31:G31"/>
    <mergeCell ref="B28:C28"/>
    <mergeCell ref="D28:G28"/>
    <mergeCell ref="B29:C29"/>
    <mergeCell ref="D29:G29"/>
    <mergeCell ref="B9:C9"/>
    <mergeCell ref="D9:G9"/>
    <mergeCell ref="B25:C25"/>
    <mergeCell ref="D25:G25"/>
    <mergeCell ref="B26:C26"/>
    <mergeCell ref="D26:G26"/>
    <mergeCell ref="B12:C12"/>
    <mergeCell ref="D12:G12"/>
    <mergeCell ref="B24:C24"/>
    <mergeCell ref="D24:G24"/>
    <mergeCell ref="D10:G10"/>
    <mergeCell ref="B10:C10"/>
    <mergeCell ref="D20:G20"/>
    <mergeCell ref="B20:C20"/>
    <mergeCell ref="B3:C3"/>
    <mergeCell ref="D3:G3"/>
    <mergeCell ref="H3:I3"/>
    <mergeCell ref="B5:C5"/>
    <mergeCell ref="H5:I5"/>
    <mergeCell ref="B6:C6"/>
    <mergeCell ref="D6:G6"/>
    <mergeCell ref="B7:C7"/>
    <mergeCell ref="D7:G7"/>
  </mergeCells>
  <pageMargins left="0.39370100000000002" right="0.39370100000000002" top="0.79" bottom="0.79" header="0.3" footer="0.3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abSelected="1" workbookViewId="0">
      <selection sqref="A1:E1"/>
    </sheetView>
  </sheetViews>
  <sheetFormatPr defaultColWidth="8.85546875" defaultRowHeight="15" customHeight="1"/>
  <cols>
    <col min="1" max="1" width="8.85546875" style="107" customWidth="1"/>
    <col min="2" max="2" width="5.28515625" style="107" customWidth="1"/>
    <col min="3" max="3" width="47.42578125" style="107" customWidth="1"/>
    <col min="4" max="4" width="3.28515625" style="107" customWidth="1"/>
    <col min="5" max="5" width="9.5703125" style="107" customWidth="1"/>
    <col min="6" max="6" width="14.140625" style="107" customWidth="1"/>
    <col min="7" max="8" width="8.85546875" style="107" hidden="1" customWidth="1"/>
    <col min="9" max="9" width="8.85546875" style="107" customWidth="1"/>
    <col min="10" max="16384" width="8.85546875" style="107"/>
  </cols>
  <sheetData>
    <row r="1" spans="1:8" ht="20.100000000000001" customHeight="1">
      <c r="A1" s="220" t="s">
        <v>353</v>
      </c>
      <c r="B1" s="221"/>
      <c r="C1" s="221"/>
      <c r="D1" s="221"/>
      <c r="E1" s="221"/>
      <c r="F1" s="108"/>
      <c r="G1" s="109"/>
      <c r="H1" s="109"/>
    </row>
    <row r="2" spans="1:8" ht="14.1" customHeight="1">
      <c r="A2" s="110" t="s">
        <v>354</v>
      </c>
      <c r="B2" s="110" t="s">
        <v>355</v>
      </c>
      <c r="C2" s="110" t="s">
        <v>275</v>
      </c>
      <c r="D2" s="110" t="s">
        <v>46</v>
      </c>
      <c r="E2" s="110" t="s">
        <v>356</v>
      </c>
      <c r="F2" s="110" t="s">
        <v>357</v>
      </c>
      <c r="G2" s="111" t="s">
        <v>358</v>
      </c>
      <c r="H2" s="112" t="s">
        <v>359</v>
      </c>
    </row>
    <row r="3" spans="1:8" ht="13.7" customHeight="1">
      <c r="A3" s="113">
        <v>1</v>
      </c>
      <c r="B3" s="114" t="s">
        <v>360</v>
      </c>
      <c r="C3" s="115" t="s">
        <v>361</v>
      </c>
      <c r="D3" s="113">
        <v>63</v>
      </c>
      <c r="E3" s="116">
        <v>0</v>
      </c>
      <c r="F3" s="117">
        <f t="shared" ref="F3:F10" si="0">E3*D3</f>
        <v>0</v>
      </c>
      <c r="G3" s="118">
        <v>779.15</v>
      </c>
      <c r="H3" s="119">
        <f t="shared" ref="H3:H8" si="1">G3*D3</f>
        <v>49086.45</v>
      </c>
    </row>
    <row r="4" spans="1:8" ht="13.7" customHeight="1">
      <c r="A4" s="113">
        <v>2</v>
      </c>
      <c r="B4" s="114" t="s">
        <v>362</v>
      </c>
      <c r="C4" s="115" t="s">
        <v>363</v>
      </c>
      <c r="D4" s="113">
        <v>4</v>
      </c>
      <c r="E4" s="116">
        <v>0</v>
      </c>
      <c r="F4" s="117">
        <f t="shared" si="0"/>
        <v>0</v>
      </c>
      <c r="G4" s="118">
        <v>408.45</v>
      </c>
      <c r="H4" s="119">
        <f t="shared" si="1"/>
        <v>1633.8</v>
      </c>
    </row>
    <row r="5" spans="1:8" ht="13.7" customHeight="1">
      <c r="A5" s="113">
        <v>3</v>
      </c>
      <c r="B5" s="114" t="s">
        <v>364</v>
      </c>
      <c r="C5" s="115" t="s">
        <v>365</v>
      </c>
      <c r="D5" s="113">
        <v>3</v>
      </c>
      <c r="E5" s="116">
        <v>0</v>
      </c>
      <c r="F5" s="117">
        <f t="shared" si="0"/>
        <v>0</v>
      </c>
      <c r="G5" s="118">
        <v>654.42999999999995</v>
      </c>
      <c r="H5" s="119">
        <f t="shared" si="1"/>
        <v>1963.29</v>
      </c>
    </row>
    <row r="6" spans="1:8" ht="13.7" customHeight="1">
      <c r="A6" s="113">
        <v>4</v>
      </c>
      <c r="B6" s="114" t="s">
        <v>366</v>
      </c>
      <c r="C6" s="120" t="s">
        <v>367</v>
      </c>
      <c r="D6" s="113">
        <v>22</v>
      </c>
      <c r="E6" s="116">
        <v>0</v>
      </c>
      <c r="F6" s="117">
        <f t="shared" si="0"/>
        <v>0</v>
      </c>
      <c r="G6" s="118"/>
      <c r="H6" s="119">
        <f t="shared" si="1"/>
        <v>0</v>
      </c>
    </row>
    <row r="7" spans="1:8" ht="13.7" customHeight="1">
      <c r="A7" s="113">
        <v>5</v>
      </c>
      <c r="B7" s="114" t="s">
        <v>368</v>
      </c>
      <c r="C7" s="120" t="s">
        <v>369</v>
      </c>
      <c r="D7" s="113">
        <v>19</v>
      </c>
      <c r="E7" s="116">
        <v>0</v>
      </c>
      <c r="F7" s="117">
        <f t="shared" si="0"/>
        <v>0</v>
      </c>
      <c r="G7" s="118">
        <v>408.45</v>
      </c>
      <c r="H7" s="119">
        <f t="shared" si="1"/>
        <v>7760.55</v>
      </c>
    </row>
    <row r="8" spans="1:8" ht="13.7" customHeight="1">
      <c r="A8" s="113">
        <v>6</v>
      </c>
      <c r="B8" s="114" t="s">
        <v>370</v>
      </c>
      <c r="C8" s="120" t="s">
        <v>371</v>
      </c>
      <c r="D8" s="113">
        <v>30</v>
      </c>
      <c r="E8" s="116">
        <v>0</v>
      </c>
      <c r="F8" s="117">
        <f t="shared" si="0"/>
        <v>0</v>
      </c>
      <c r="G8" s="118">
        <v>369.94</v>
      </c>
      <c r="H8" s="119">
        <f t="shared" si="1"/>
        <v>11098.2</v>
      </c>
    </row>
    <row r="9" spans="1:8" ht="13.7" customHeight="1">
      <c r="A9" s="113">
        <v>7</v>
      </c>
      <c r="B9" s="114" t="s">
        <v>372</v>
      </c>
      <c r="C9" s="115" t="s">
        <v>373</v>
      </c>
      <c r="D9" s="113">
        <v>9</v>
      </c>
      <c r="E9" s="116">
        <v>0</v>
      </c>
      <c r="F9" s="117">
        <f t="shared" si="0"/>
        <v>0</v>
      </c>
      <c r="G9" s="118"/>
      <c r="H9" s="119"/>
    </row>
    <row r="10" spans="1:8" ht="13.7" customHeight="1">
      <c r="A10" s="113">
        <v>8</v>
      </c>
      <c r="B10" s="114" t="s">
        <v>374</v>
      </c>
      <c r="C10" s="115" t="s">
        <v>375</v>
      </c>
      <c r="D10" s="113">
        <v>8</v>
      </c>
      <c r="E10" s="116">
        <v>0</v>
      </c>
      <c r="F10" s="117">
        <f t="shared" si="0"/>
        <v>0</v>
      </c>
      <c r="G10" s="118"/>
      <c r="H10" s="119"/>
    </row>
    <row r="11" spans="1:8" ht="18" customHeight="1">
      <c r="A11" s="121" t="s">
        <v>376</v>
      </c>
      <c r="B11" s="122"/>
      <c r="C11" s="123" t="s">
        <v>377</v>
      </c>
      <c r="D11" s="122"/>
      <c r="E11" s="124"/>
      <c r="F11" s="125">
        <f>SUM(F3:F10)</f>
        <v>0</v>
      </c>
      <c r="G11" s="126"/>
      <c r="H11" s="127">
        <f>SUM(H3:H8)</f>
        <v>71542.290000000008</v>
      </c>
    </row>
    <row r="12" spans="1:8" ht="12.95" customHeight="1">
      <c r="A12" s="128"/>
      <c r="B12" s="129"/>
      <c r="C12" s="129"/>
      <c r="D12" s="129"/>
      <c r="E12" s="130"/>
      <c r="F12" s="131"/>
      <c r="G12" s="132"/>
      <c r="H12" s="132"/>
    </row>
    <row r="13" spans="1:8" ht="12.95" customHeight="1">
      <c r="A13" s="133"/>
      <c r="B13" s="133"/>
      <c r="C13" s="134" t="s">
        <v>378</v>
      </c>
      <c r="D13" s="135">
        <v>107</v>
      </c>
      <c r="E13" s="136">
        <v>0</v>
      </c>
      <c r="F13" s="137">
        <f>E13*D13</f>
        <v>0</v>
      </c>
      <c r="G13" s="118">
        <v>7.5</v>
      </c>
      <c r="H13" s="119">
        <f>G13*D13</f>
        <v>802.5</v>
      </c>
    </row>
    <row r="14" spans="1:8" ht="12.95" customHeight="1">
      <c r="A14" s="133"/>
      <c r="B14" s="133"/>
      <c r="C14" s="134" t="s">
        <v>378</v>
      </c>
      <c r="D14" s="135">
        <v>30</v>
      </c>
      <c r="E14" s="136">
        <v>0</v>
      </c>
      <c r="F14" s="137">
        <f>E14*D14</f>
        <v>0</v>
      </c>
      <c r="G14" s="118">
        <v>2</v>
      </c>
      <c r="H14" s="119">
        <f>G14*D14</f>
        <v>60</v>
      </c>
    </row>
    <row r="15" spans="1:8" ht="12.95" customHeight="1">
      <c r="A15" s="133"/>
      <c r="B15" s="133"/>
      <c r="C15" s="134" t="s">
        <v>379</v>
      </c>
      <c r="D15" s="135">
        <v>90</v>
      </c>
      <c r="E15" s="136">
        <v>0</v>
      </c>
      <c r="F15" s="137">
        <f>E15*D15</f>
        <v>0</v>
      </c>
      <c r="G15" s="118"/>
      <c r="H15" s="119"/>
    </row>
    <row r="16" spans="1:8" ht="12.95" customHeight="1">
      <c r="A16" s="133"/>
      <c r="B16" s="133"/>
      <c r="C16" s="134" t="s">
        <v>380</v>
      </c>
      <c r="D16" s="135">
        <v>168</v>
      </c>
      <c r="E16" s="136">
        <v>0</v>
      </c>
      <c r="F16" s="137">
        <f>E16*D16</f>
        <v>0</v>
      </c>
      <c r="G16" s="118"/>
      <c r="H16" s="119"/>
    </row>
    <row r="17" spans="1:8" ht="12.95" customHeight="1">
      <c r="A17" s="138" t="s">
        <v>376</v>
      </c>
      <c r="B17" s="133"/>
      <c r="C17" s="133"/>
      <c r="D17" s="133"/>
      <c r="E17" s="136"/>
      <c r="F17" s="139">
        <f>SUM(F13:F16)</f>
        <v>0</v>
      </c>
      <c r="G17" s="140"/>
      <c r="H17" s="141">
        <f>SUM(H13:H16)</f>
        <v>862.5</v>
      </c>
    </row>
    <row r="18" spans="1:8" ht="12.95" customHeight="1">
      <c r="A18" s="142"/>
      <c r="B18" s="143"/>
      <c r="C18" s="143"/>
      <c r="D18" s="143"/>
      <c r="E18" s="144"/>
      <c r="F18" s="145"/>
      <c r="G18" s="146"/>
      <c r="H18" s="146"/>
    </row>
    <row r="19" spans="1:8" ht="12.95" customHeight="1">
      <c r="A19" s="147"/>
      <c r="B19" s="148"/>
      <c r="C19" s="149"/>
      <c r="D19" s="148"/>
      <c r="E19" s="150"/>
      <c r="F19" s="151"/>
      <c r="G19" s="152"/>
      <c r="H19" s="152"/>
    </row>
    <row r="20" spans="1:8" ht="18" customHeight="1">
      <c r="A20" s="121" t="s">
        <v>376</v>
      </c>
      <c r="B20" s="122"/>
      <c r="C20" s="123" t="s">
        <v>381</v>
      </c>
      <c r="D20" s="122"/>
      <c r="E20" s="124"/>
      <c r="F20" s="125">
        <f>F11+F17</f>
        <v>0</v>
      </c>
      <c r="G20" s="126"/>
      <c r="H20" s="127">
        <f>H11+H17</f>
        <v>72404.790000000008</v>
      </c>
    </row>
    <row r="21" spans="1:8" ht="12.95" customHeight="1">
      <c r="A21" s="142"/>
      <c r="B21" s="143"/>
      <c r="C21" s="143"/>
      <c r="D21" s="143"/>
      <c r="E21" s="144"/>
      <c r="F21" s="145"/>
      <c r="G21" s="146"/>
      <c r="H21" s="146"/>
    </row>
    <row r="22" spans="1:8" ht="12.95" customHeight="1">
      <c r="A22" s="153" t="s">
        <v>382</v>
      </c>
      <c r="B22" s="154"/>
      <c r="C22" s="154"/>
      <c r="D22" s="154"/>
      <c r="E22" s="155"/>
      <c r="F22" s="156"/>
      <c r="G22" s="157"/>
      <c r="H22" s="157"/>
    </row>
  </sheetData>
  <mergeCells count="1">
    <mergeCell ref="A1:E1"/>
  </mergeCells>
  <conditionalFormatting sqref="E3:H22">
    <cfRule type="cellIs" dxfId="2" priority="1" stopIfTrue="1" operator="lessThan">
      <formula>0</formula>
    </cfRule>
  </conditionalFormatting>
  <pageMargins left="0.39370100000000002" right="0.39370100000000002" top="0.79" bottom="0.79" header="0.3" footer="0.3"/>
  <pageSetup orientation="portrait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workbookViewId="0">
      <selection sqref="A1:F1"/>
    </sheetView>
  </sheetViews>
  <sheetFormatPr defaultColWidth="8.85546875" defaultRowHeight="15" customHeight="1"/>
  <cols>
    <col min="1" max="1" width="10" style="158" customWidth="1"/>
    <col min="2" max="2" width="44.85546875" style="158" customWidth="1"/>
    <col min="3" max="3" width="4.85546875" style="158" customWidth="1"/>
    <col min="4" max="4" width="6.5703125" style="158" customWidth="1"/>
    <col min="5" max="5" width="8.85546875" style="158" customWidth="1"/>
    <col min="6" max="6" width="14.5703125" style="158" customWidth="1"/>
    <col min="7" max="8" width="8.85546875" style="158" hidden="1" customWidth="1"/>
    <col min="9" max="9" width="8.85546875" style="158" customWidth="1"/>
    <col min="10" max="16384" width="8.85546875" style="158"/>
  </cols>
  <sheetData>
    <row r="1" spans="1:8" ht="20.100000000000001" customHeight="1">
      <c r="A1" s="229" t="s">
        <v>383</v>
      </c>
      <c r="B1" s="230"/>
      <c r="C1" s="230"/>
      <c r="D1" s="230"/>
      <c r="E1" s="231"/>
      <c r="F1" s="232"/>
      <c r="G1" s="159"/>
      <c r="H1" s="160"/>
    </row>
    <row r="2" spans="1:8" ht="14.1" customHeight="1">
      <c r="A2" s="161" t="s">
        <v>354</v>
      </c>
      <c r="B2" s="162" t="s">
        <v>384</v>
      </c>
      <c r="C2" s="162" t="s">
        <v>385</v>
      </c>
      <c r="D2" s="162" t="s">
        <v>386</v>
      </c>
      <c r="E2" s="162" t="s">
        <v>356</v>
      </c>
      <c r="F2" s="163" t="s">
        <v>357</v>
      </c>
      <c r="G2" s="162" t="s">
        <v>387</v>
      </c>
      <c r="H2" s="163" t="s">
        <v>388</v>
      </c>
    </row>
    <row r="3" spans="1:8" ht="13.7" customHeight="1">
      <c r="A3" s="164">
        <v>1</v>
      </c>
      <c r="B3" s="165" t="s">
        <v>389</v>
      </c>
      <c r="C3" s="166" t="s">
        <v>39</v>
      </c>
      <c r="D3" s="164">
        <v>1885</v>
      </c>
      <c r="E3" s="167">
        <v>0</v>
      </c>
      <c r="F3" s="168">
        <f t="shared" ref="F3:F14" si="0">E3*D3</f>
        <v>0</v>
      </c>
      <c r="G3" s="168">
        <v>4.95</v>
      </c>
      <c r="H3" s="168">
        <f t="shared" ref="H3:H14" si="1">G3*D3</f>
        <v>9330.75</v>
      </c>
    </row>
    <row r="4" spans="1:8" ht="13.7" customHeight="1">
      <c r="A4" s="164">
        <v>2</v>
      </c>
      <c r="B4" s="165" t="s">
        <v>390</v>
      </c>
      <c r="C4" s="166" t="s">
        <v>46</v>
      </c>
      <c r="D4" s="164">
        <v>40</v>
      </c>
      <c r="E4" s="167">
        <v>0</v>
      </c>
      <c r="F4" s="168">
        <f t="shared" si="0"/>
        <v>0</v>
      </c>
      <c r="G4" s="168">
        <v>4.6500000000000004</v>
      </c>
      <c r="H4" s="168">
        <f t="shared" si="1"/>
        <v>186</v>
      </c>
    </row>
    <row r="5" spans="1:8" ht="13.7" customHeight="1">
      <c r="A5" s="164">
        <v>3</v>
      </c>
      <c r="B5" s="165" t="s">
        <v>391</v>
      </c>
      <c r="C5" s="166" t="s">
        <v>46</v>
      </c>
      <c r="D5" s="164">
        <v>20</v>
      </c>
      <c r="E5" s="167">
        <v>0</v>
      </c>
      <c r="F5" s="168">
        <f t="shared" si="0"/>
        <v>0</v>
      </c>
      <c r="G5" s="168">
        <v>178</v>
      </c>
      <c r="H5" s="168">
        <f t="shared" si="1"/>
        <v>3560</v>
      </c>
    </row>
    <row r="6" spans="1:8" ht="12.95" customHeight="1">
      <c r="A6" s="164">
        <v>4</v>
      </c>
      <c r="B6" s="169" t="s">
        <v>392</v>
      </c>
      <c r="C6" s="170" t="s">
        <v>46</v>
      </c>
      <c r="D6" s="164">
        <v>20</v>
      </c>
      <c r="E6" s="167">
        <v>0</v>
      </c>
      <c r="F6" s="168">
        <f t="shared" si="0"/>
        <v>0</v>
      </c>
      <c r="G6" s="168">
        <v>174</v>
      </c>
      <c r="H6" s="168">
        <f t="shared" si="1"/>
        <v>3480</v>
      </c>
    </row>
    <row r="7" spans="1:8" ht="12.95" customHeight="1">
      <c r="A7" s="164">
        <v>5</v>
      </c>
      <c r="B7" s="169" t="s">
        <v>393</v>
      </c>
      <c r="C7" s="170" t="s">
        <v>46</v>
      </c>
      <c r="D7" s="164">
        <v>1</v>
      </c>
      <c r="E7" s="167">
        <v>0</v>
      </c>
      <c r="F7" s="168">
        <f t="shared" si="0"/>
        <v>0</v>
      </c>
      <c r="G7" s="168">
        <v>2550</v>
      </c>
      <c r="H7" s="168">
        <f t="shared" si="1"/>
        <v>2550</v>
      </c>
    </row>
    <row r="8" spans="1:8" ht="12.95" customHeight="1">
      <c r="A8" s="164">
        <v>6</v>
      </c>
      <c r="B8" s="169" t="s">
        <v>394</v>
      </c>
      <c r="C8" s="170" t="s">
        <v>46</v>
      </c>
      <c r="D8" s="164">
        <v>2</v>
      </c>
      <c r="E8" s="167">
        <v>0</v>
      </c>
      <c r="F8" s="168">
        <f t="shared" si="0"/>
        <v>0</v>
      </c>
      <c r="G8" s="168">
        <v>300</v>
      </c>
      <c r="H8" s="168">
        <f t="shared" si="1"/>
        <v>600</v>
      </c>
    </row>
    <row r="9" spans="1:8" ht="12.95" customHeight="1">
      <c r="A9" s="164">
        <v>7</v>
      </c>
      <c r="B9" s="169" t="s">
        <v>395</v>
      </c>
      <c r="C9" s="170" t="s">
        <v>46</v>
      </c>
      <c r="D9" s="164">
        <v>1</v>
      </c>
      <c r="E9" s="167">
        <v>0</v>
      </c>
      <c r="F9" s="168">
        <f t="shared" si="0"/>
        <v>0</v>
      </c>
      <c r="G9" s="168">
        <v>6250</v>
      </c>
      <c r="H9" s="168">
        <f t="shared" si="1"/>
        <v>6250</v>
      </c>
    </row>
    <row r="10" spans="1:8" ht="12.95" customHeight="1">
      <c r="A10" s="164">
        <v>9</v>
      </c>
      <c r="B10" s="169" t="s">
        <v>396</v>
      </c>
      <c r="C10" s="170" t="s">
        <v>46</v>
      </c>
      <c r="D10" s="164">
        <v>2</v>
      </c>
      <c r="E10" s="167">
        <v>0</v>
      </c>
      <c r="F10" s="168">
        <f t="shared" si="0"/>
        <v>0</v>
      </c>
      <c r="G10" s="168">
        <v>180</v>
      </c>
      <c r="H10" s="168">
        <f t="shared" si="1"/>
        <v>360</v>
      </c>
    </row>
    <row r="11" spans="1:8" ht="12.95" customHeight="1">
      <c r="A11" s="164">
        <v>10</v>
      </c>
      <c r="B11" s="171" t="s">
        <v>397</v>
      </c>
      <c r="C11" s="172" t="s">
        <v>46</v>
      </c>
      <c r="D11" s="164">
        <v>96</v>
      </c>
      <c r="E11" s="167">
        <v>0</v>
      </c>
      <c r="F11" s="168">
        <f t="shared" si="0"/>
        <v>0</v>
      </c>
      <c r="G11" s="168">
        <v>16</v>
      </c>
      <c r="H11" s="168">
        <f t="shared" si="1"/>
        <v>1536</v>
      </c>
    </row>
    <row r="12" spans="1:8" ht="12.95" customHeight="1">
      <c r="A12" s="164">
        <v>11</v>
      </c>
      <c r="B12" s="169" t="s">
        <v>398</v>
      </c>
      <c r="C12" s="170" t="s">
        <v>46</v>
      </c>
      <c r="D12" s="164">
        <v>1</v>
      </c>
      <c r="E12" s="167">
        <v>0</v>
      </c>
      <c r="F12" s="168">
        <f t="shared" si="0"/>
        <v>0</v>
      </c>
      <c r="G12" s="168">
        <v>250</v>
      </c>
      <c r="H12" s="168">
        <f t="shared" si="1"/>
        <v>250</v>
      </c>
    </row>
    <row r="13" spans="1:8" ht="12.95" customHeight="1">
      <c r="A13" s="164">
        <v>12</v>
      </c>
      <c r="B13" s="169" t="s">
        <v>399</v>
      </c>
      <c r="C13" s="170" t="s">
        <v>46</v>
      </c>
      <c r="D13" s="164">
        <v>2</v>
      </c>
      <c r="E13" s="167">
        <v>0</v>
      </c>
      <c r="F13" s="168">
        <f t="shared" si="0"/>
        <v>0</v>
      </c>
      <c r="G13" s="168">
        <v>1800</v>
      </c>
      <c r="H13" s="168">
        <f t="shared" si="1"/>
        <v>3600</v>
      </c>
    </row>
    <row r="14" spans="1:8" ht="12.95" customHeight="1">
      <c r="A14" s="164">
        <v>13</v>
      </c>
      <c r="B14" s="169" t="s">
        <v>400</v>
      </c>
      <c r="C14" s="170" t="s">
        <v>46</v>
      </c>
      <c r="D14" s="164">
        <v>5</v>
      </c>
      <c r="E14" s="167">
        <v>0</v>
      </c>
      <c r="F14" s="168">
        <f t="shared" si="0"/>
        <v>0</v>
      </c>
      <c r="G14" s="168">
        <v>208.3</v>
      </c>
      <c r="H14" s="168">
        <f t="shared" si="1"/>
        <v>1041.5</v>
      </c>
    </row>
    <row r="15" spans="1:8" ht="12.95" customHeight="1">
      <c r="A15" s="173"/>
      <c r="B15" s="174"/>
      <c r="C15" s="173"/>
      <c r="D15" s="173"/>
      <c r="E15" s="167"/>
      <c r="F15" s="168"/>
      <c r="G15" s="168"/>
      <c r="H15" s="168"/>
    </row>
    <row r="16" spans="1:8" ht="14.1" customHeight="1">
      <c r="A16" s="161" t="s">
        <v>354</v>
      </c>
      <c r="B16" s="162" t="s">
        <v>401</v>
      </c>
      <c r="C16" s="162" t="s">
        <v>385</v>
      </c>
      <c r="D16" s="162" t="s">
        <v>386</v>
      </c>
      <c r="E16" s="162" t="s">
        <v>356</v>
      </c>
      <c r="F16" s="163" t="s">
        <v>357</v>
      </c>
      <c r="G16" s="168"/>
      <c r="H16" s="168"/>
    </row>
    <row r="17" spans="1:8" ht="13.7" customHeight="1">
      <c r="A17" s="164">
        <v>1</v>
      </c>
      <c r="B17" s="165" t="s">
        <v>389</v>
      </c>
      <c r="C17" s="166" t="s">
        <v>39</v>
      </c>
      <c r="D17" s="164">
        <v>1885</v>
      </c>
      <c r="E17" s="167">
        <v>0</v>
      </c>
      <c r="F17" s="168">
        <f t="shared" ref="F17:F28" si="2">E17*D17</f>
        <v>0</v>
      </c>
      <c r="G17" s="168"/>
      <c r="H17" s="168"/>
    </row>
    <row r="18" spans="1:8" ht="13.7" customHeight="1">
      <c r="A18" s="164">
        <v>2</v>
      </c>
      <c r="B18" s="165" t="s">
        <v>390</v>
      </c>
      <c r="C18" s="166" t="s">
        <v>46</v>
      </c>
      <c r="D18" s="164">
        <v>40</v>
      </c>
      <c r="E18" s="167">
        <f t="shared" ref="E18:E28" si="3">G18*1.5</f>
        <v>0</v>
      </c>
      <c r="F18" s="168">
        <f t="shared" si="2"/>
        <v>0</v>
      </c>
      <c r="G18" s="168"/>
      <c r="H18" s="168"/>
    </row>
    <row r="19" spans="1:8" ht="13.7" customHeight="1">
      <c r="A19" s="164">
        <v>3</v>
      </c>
      <c r="B19" s="165" t="s">
        <v>391</v>
      </c>
      <c r="C19" s="166" t="s">
        <v>46</v>
      </c>
      <c r="D19" s="164">
        <v>20</v>
      </c>
      <c r="E19" s="167">
        <f t="shared" si="3"/>
        <v>0</v>
      </c>
      <c r="F19" s="168">
        <f t="shared" si="2"/>
        <v>0</v>
      </c>
      <c r="G19" s="168"/>
      <c r="H19" s="168"/>
    </row>
    <row r="20" spans="1:8" ht="12.95" customHeight="1">
      <c r="A20" s="164">
        <v>4</v>
      </c>
      <c r="B20" s="169" t="s">
        <v>392</v>
      </c>
      <c r="C20" s="170" t="s">
        <v>46</v>
      </c>
      <c r="D20" s="164">
        <v>20</v>
      </c>
      <c r="E20" s="167">
        <f t="shared" si="3"/>
        <v>0</v>
      </c>
      <c r="F20" s="168">
        <f t="shared" si="2"/>
        <v>0</v>
      </c>
      <c r="G20" s="168"/>
      <c r="H20" s="168"/>
    </row>
    <row r="21" spans="1:8" ht="12.95" customHeight="1">
      <c r="A21" s="164">
        <v>5</v>
      </c>
      <c r="B21" s="169" t="s">
        <v>393</v>
      </c>
      <c r="C21" s="170" t="s">
        <v>46</v>
      </c>
      <c r="D21" s="164">
        <v>1</v>
      </c>
      <c r="E21" s="167">
        <f t="shared" si="3"/>
        <v>0</v>
      </c>
      <c r="F21" s="168">
        <f t="shared" si="2"/>
        <v>0</v>
      </c>
      <c r="G21" s="168"/>
      <c r="H21" s="168"/>
    </row>
    <row r="22" spans="1:8" ht="12.95" customHeight="1">
      <c r="A22" s="164">
        <v>6</v>
      </c>
      <c r="B22" s="169" t="s">
        <v>394</v>
      </c>
      <c r="C22" s="170" t="s">
        <v>46</v>
      </c>
      <c r="D22" s="164">
        <v>2</v>
      </c>
      <c r="E22" s="167">
        <f t="shared" si="3"/>
        <v>0</v>
      </c>
      <c r="F22" s="168">
        <f t="shared" si="2"/>
        <v>0</v>
      </c>
      <c r="G22" s="168"/>
      <c r="H22" s="168"/>
    </row>
    <row r="23" spans="1:8" ht="12.95" customHeight="1">
      <c r="A23" s="164">
        <v>7</v>
      </c>
      <c r="B23" s="169" t="s">
        <v>395</v>
      </c>
      <c r="C23" s="170" t="s">
        <v>46</v>
      </c>
      <c r="D23" s="164">
        <v>1</v>
      </c>
      <c r="E23" s="167">
        <f t="shared" si="3"/>
        <v>0</v>
      </c>
      <c r="F23" s="168">
        <f t="shared" si="2"/>
        <v>0</v>
      </c>
      <c r="G23" s="168"/>
      <c r="H23" s="168"/>
    </row>
    <row r="24" spans="1:8" ht="12.95" customHeight="1">
      <c r="A24" s="164">
        <v>9</v>
      </c>
      <c r="B24" s="169" t="s">
        <v>396</v>
      </c>
      <c r="C24" s="170" t="s">
        <v>46</v>
      </c>
      <c r="D24" s="164">
        <v>2</v>
      </c>
      <c r="E24" s="167">
        <f t="shared" si="3"/>
        <v>0</v>
      </c>
      <c r="F24" s="168">
        <f t="shared" si="2"/>
        <v>0</v>
      </c>
      <c r="G24" s="168"/>
      <c r="H24" s="168"/>
    </row>
    <row r="25" spans="1:8" ht="12.95" customHeight="1">
      <c r="A25" s="164">
        <v>10</v>
      </c>
      <c r="B25" s="171" t="s">
        <v>397</v>
      </c>
      <c r="C25" s="172" t="s">
        <v>46</v>
      </c>
      <c r="D25" s="164">
        <v>96</v>
      </c>
      <c r="E25" s="167">
        <f t="shared" si="3"/>
        <v>0</v>
      </c>
      <c r="F25" s="168">
        <f t="shared" si="2"/>
        <v>0</v>
      </c>
      <c r="G25" s="168"/>
      <c r="H25" s="168"/>
    </row>
    <row r="26" spans="1:8" ht="12.95" customHeight="1">
      <c r="A26" s="164">
        <v>11</v>
      </c>
      <c r="B26" s="169" t="s">
        <v>398</v>
      </c>
      <c r="C26" s="170" t="s">
        <v>46</v>
      </c>
      <c r="D26" s="164">
        <v>1</v>
      </c>
      <c r="E26" s="167">
        <f t="shared" si="3"/>
        <v>0</v>
      </c>
      <c r="F26" s="168">
        <f t="shared" si="2"/>
        <v>0</v>
      </c>
      <c r="G26" s="168"/>
      <c r="H26" s="168"/>
    </row>
    <row r="27" spans="1:8" ht="12.95" customHeight="1">
      <c r="A27" s="164">
        <v>12</v>
      </c>
      <c r="B27" s="169" t="s">
        <v>399</v>
      </c>
      <c r="C27" s="170" t="s">
        <v>46</v>
      </c>
      <c r="D27" s="164">
        <v>2</v>
      </c>
      <c r="E27" s="167">
        <f t="shared" si="3"/>
        <v>0</v>
      </c>
      <c r="F27" s="168">
        <f t="shared" si="2"/>
        <v>0</v>
      </c>
      <c r="G27" s="168"/>
      <c r="H27" s="168"/>
    </row>
    <row r="28" spans="1:8" ht="12.95" customHeight="1">
      <c r="A28" s="164">
        <v>13</v>
      </c>
      <c r="B28" s="169" t="s">
        <v>400</v>
      </c>
      <c r="C28" s="170" t="s">
        <v>46</v>
      </c>
      <c r="D28" s="164">
        <v>5</v>
      </c>
      <c r="E28" s="167">
        <f t="shared" si="3"/>
        <v>0</v>
      </c>
      <c r="F28" s="168">
        <f t="shared" si="2"/>
        <v>0</v>
      </c>
      <c r="G28" s="168"/>
      <c r="H28" s="168"/>
    </row>
    <row r="29" spans="1:8" ht="12.95" customHeight="1">
      <c r="A29" s="173"/>
      <c r="B29" s="174"/>
      <c r="C29" s="173"/>
      <c r="D29" s="173"/>
      <c r="E29" s="167"/>
      <c r="F29" s="168"/>
      <c r="G29" s="168"/>
      <c r="H29" s="168"/>
    </row>
    <row r="30" spans="1:8" ht="18" customHeight="1">
      <c r="A30" s="175" t="s">
        <v>376</v>
      </c>
      <c r="B30" s="176"/>
      <c r="C30" s="176"/>
      <c r="D30" s="177"/>
      <c r="E30" s="178"/>
      <c r="F30" s="179">
        <f>SUM(F3:F28)</f>
        <v>0</v>
      </c>
      <c r="G30" s="180"/>
      <c r="H30" s="179">
        <f>SUM(H3:H14)</f>
        <v>32744.25</v>
      </c>
    </row>
    <row r="31" spans="1:8" ht="12.95" customHeight="1">
      <c r="A31" s="181"/>
      <c r="B31" s="182"/>
      <c r="C31" s="182"/>
      <c r="D31" s="182"/>
      <c r="E31" s="183"/>
      <c r="F31" s="184"/>
      <c r="G31" s="185"/>
      <c r="H31" s="185"/>
    </row>
    <row r="32" spans="1:8" ht="12.95" customHeight="1">
      <c r="A32" s="186"/>
      <c r="B32" s="187"/>
      <c r="C32" s="187"/>
      <c r="D32" s="187"/>
      <c r="E32" s="188"/>
      <c r="F32" s="189"/>
      <c r="G32" s="190"/>
      <c r="H32" s="190"/>
    </row>
    <row r="33" spans="1:8" ht="12.95" customHeight="1">
      <c r="A33" s="191" t="s">
        <v>382</v>
      </c>
      <c r="B33" s="187"/>
      <c r="C33" s="187"/>
      <c r="D33" s="187"/>
      <c r="E33" s="188"/>
      <c r="F33" s="189"/>
      <c r="G33" s="190"/>
      <c r="H33" s="190"/>
    </row>
  </sheetData>
  <mergeCells count="1">
    <mergeCell ref="A1:F1"/>
  </mergeCells>
  <conditionalFormatting sqref="E3:H15 G16:H16 E17:H33">
    <cfRule type="cellIs" dxfId="1" priority="1" stopIfTrue="1" operator="lessThan">
      <formula>0</formula>
    </cfRule>
  </conditionalFormatting>
  <pageMargins left="0.39370100000000002" right="0.39370100000000002" top="0.79" bottom="0.79" header="0.3" footer="0.3"/>
  <pageSetup orientation="portrait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workbookViewId="0"/>
  </sheetViews>
  <sheetFormatPr defaultColWidth="8.85546875" defaultRowHeight="15" customHeight="1"/>
  <cols>
    <col min="1" max="1" width="10" style="192" customWidth="1"/>
    <col min="2" max="2" width="44.85546875" style="192" customWidth="1"/>
    <col min="3" max="3" width="4.85546875" style="192" customWidth="1"/>
    <col min="4" max="4" width="6.5703125" style="192" customWidth="1"/>
    <col min="5" max="5" width="8.85546875" style="192" customWidth="1"/>
    <col min="6" max="6" width="14.5703125" style="192" customWidth="1"/>
    <col min="7" max="8" width="8.85546875" style="192" hidden="1" customWidth="1"/>
    <col min="9" max="9" width="8.85546875" style="192" customWidth="1"/>
    <col min="10" max="16384" width="8.85546875" style="192"/>
  </cols>
  <sheetData>
    <row r="1" spans="1:8" ht="20.100000000000001" customHeight="1">
      <c r="A1" s="229" t="s">
        <v>402</v>
      </c>
      <c r="B1" s="230"/>
      <c r="C1" s="230"/>
      <c r="D1" s="230"/>
      <c r="E1" s="231"/>
      <c r="F1" s="232"/>
      <c r="G1" s="159"/>
      <c r="H1" s="160"/>
    </row>
    <row r="2" spans="1:8" ht="14.1" customHeight="1">
      <c r="A2" s="161" t="s">
        <v>354</v>
      </c>
      <c r="B2" s="162" t="s">
        <v>384</v>
      </c>
      <c r="C2" s="162" t="s">
        <v>385</v>
      </c>
      <c r="D2" s="162" t="s">
        <v>386</v>
      </c>
      <c r="E2" s="162" t="s">
        <v>356</v>
      </c>
      <c r="F2" s="163" t="s">
        <v>357</v>
      </c>
      <c r="G2" s="162" t="s">
        <v>387</v>
      </c>
      <c r="H2" s="163" t="s">
        <v>388</v>
      </c>
    </row>
    <row r="3" spans="1:8" ht="13.7" customHeight="1">
      <c r="A3" s="164">
        <v>1</v>
      </c>
      <c r="B3" s="165" t="s">
        <v>403</v>
      </c>
      <c r="C3" s="166" t="s">
        <v>39</v>
      </c>
      <c r="D3" s="164">
        <v>305</v>
      </c>
      <c r="E3" s="167">
        <v>0</v>
      </c>
      <c r="F3" s="168">
        <f t="shared" ref="F3:F9" si="0">E3*D3</f>
        <v>0</v>
      </c>
      <c r="G3" s="168">
        <v>4.95</v>
      </c>
      <c r="H3" s="168">
        <f t="shared" ref="H3:H9" si="1">G3*D3</f>
        <v>1509.75</v>
      </c>
    </row>
    <row r="4" spans="1:8" ht="13.7" customHeight="1">
      <c r="A4" s="164">
        <v>2</v>
      </c>
      <c r="B4" s="165" t="s">
        <v>404</v>
      </c>
      <c r="C4" s="166" t="s">
        <v>46</v>
      </c>
      <c r="D4" s="164">
        <v>1</v>
      </c>
      <c r="E4" s="167">
        <v>0</v>
      </c>
      <c r="F4" s="168">
        <f t="shared" si="0"/>
        <v>0</v>
      </c>
      <c r="G4" s="168">
        <v>4.6500000000000004</v>
      </c>
      <c r="H4" s="168">
        <f t="shared" si="1"/>
        <v>4.6500000000000004</v>
      </c>
    </row>
    <row r="5" spans="1:8" ht="13.7" customHeight="1">
      <c r="A5" s="164">
        <v>3</v>
      </c>
      <c r="B5" s="165" t="s">
        <v>405</v>
      </c>
      <c r="C5" s="166" t="s">
        <v>46</v>
      </c>
      <c r="D5" s="164">
        <v>1</v>
      </c>
      <c r="E5" s="167">
        <v>0</v>
      </c>
      <c r="F5" s="168">
        <f t="shared" si="0"/>
        <v>0</v>
      </c>
      <c r="G5" s="168">
        <v>178</v>
      </c>
      <c r="H5" s="168">
        <f t="shared" si="1"/>
        <v>178</v>
      </c>
    </row>
    <row r="6" spans="1:8" ht="12.95" customHeight="1">
      <c r="A6" s="164">
        <v>4</v>
      </c>
      <c r="B6" s="169" t="s">
        <v>406</v>
      </c>
      <c r="C6" s="170" t="s">
        <v>46</v>
      </c>
      <c r="D6" s="164">
        <v>11</v>
      </c>
      <c r="E6" s="167">
        <v>0</v>
      </c>
      <c r="F6" s="168">
        <f t="shared" si="0"/>
        <v>0</v>
      </c>
      <c r="G6" s="168">
        <v>174</v>
      </c>
      <c r="H6" s="168">
        <f t="shared" si="1"/>
        <v>1914</v>
      </c>
    </row>
    <row r="7" spans="1:8" ht="12.95" customHeight="1">
      <c r="A7" s="164">
        <v>5</v>
      </c>
      <c r="B7" s="169" t="s">
        <v>407</v>
      </c>
      <c r="C7" s="170" t="s">
        <v>46</v>
      </c>
      <c r="D7" s="164">
        <v>11</v>
      </c>
      <c r="E7" s="167">
        <v>0</v>
      </c>
      <c r="F7" s="168">
        <f t="shared" si="0"/>
        <v>0</v>
      </c>
      <c r="G7" s="168">
        <v>2550</v>
      </c>
      <c r="H7" s="168">
        <f t="shared" si="1"/>
        <v>28050</v>
      </c>
    </row>
    <row r="8" spans="1:8" ht="12.95" customHeight="1">
      <c r="A8" s="164">
        <v>6</v>
      </c>
      <c r="B8" s="169" t="s">
        <v>408</v>
      </c>
      <c r="C8" s="170" t="s">
        <v>46</v>
      </c>
      <c r="D8" s="164">
        <v>1</v>
      </c>
      <c r="E8" s="167">
        <v>0</v>
      </c>
      <c r="F8" s="168">
        <f t="shared" si="0"/>
        <v>0</v>
      </c>
      <c r="G8" s="168">
        <v>300</v>
      </c>
      <c r="H8" s="168">
        <f t="shared" si="1"/>
        <v>300</v>
      </c>
    </row>
    <row r="9" spans="1:8" ht="12.95" customHeight="1">
      <c r="A9" s="164">
        <v>7</v>
      </c>
      <c r="B9" s="169" t="s">
        <v>409</v>
      </c>
      <c r="C9" s="170" t="s">
        <v>46</v>
      </c>
      <c r="D9" s="164">
        <v>1</v>
      </c>
      <c r="E9" s="167">
        <v>0</v>
      </c>
      <c r="F9" s="168">
        <f t="shared" si="0"/>
        <v>0</v>
      </c>
      <c r="G9" s="168">
        <v>6250</v>
      </c>
      <c r="H9" s="168">
        <f t="shared" si="1"/>
        <v>6250</v>
      </c>
    </row>
    <row r="10" spans="1:8" ht="12.95" customHeight="1">
      <c r="A10" s="173"/>
      <c r="B10" s="174"/>
      <c r="C10" s="173"/>
      <c r="D10" s="173"/>
      <c r="E10" s="167"/>
      <c r="F10" s="168"/>
      <c r="G10" s="168"/>
      <c r="H10" s="168"/>
    </row>
    <row r="11" spans="1:8" ht="14.1" customHeight="1">
      <c r="A11" s="161" t="s">
        <v>354</v>
      </c>
      <c r="B11" s="162" t="s">
        <v>401</v>
      </c>
      <c r="C11" s="162" t="s">
        <v>385</v>
      </c>
      <c r="D11" s="162" t="s">
        <v>386</v>
      </c>
      <c r="E11" s="162" t="s">
        <v>356</v>
      </c>
      <c r="F11" s="163" t="s">
        <v>357</v>
      </c>
      <c r="G11" s="168"/>
      <c r="H11" s="168"/>
    </row>
    <row r="12" spans="1:8" ht="13.7" customHeight="1">
      <c r="A12" s="164">
        <v>1</v>
      </c>
      <c r="B12" s="165" t="s">
        <v>403</v>
      </c>
      <c r="C12" s="166" t="s">
        <v>39</v>
      </c>
      <c r="D12" s="164">
        <v>305</v>
      </c>
      <c r="E12" s="167">
        <v>0</v>
      </c>
      <c r="F12" s="168">
        <f t="shared" ref="F12:F20" si="2">E12*D12</f>
        <v>0</v>
      </c>
      <c r="G12" s="168"/>
      <c r="H12" s="168"/>
    </row>
    <row r="13" spans="1:8" ht="13.7" customHeight="1">
      <c r="A13" s="164">
        <v>2</v>
      </c>
      <c r="B13" s="165" t="s">
        <v>404</v>
      </c>
      <c r="C13" s="166" t="s">
        <v>46</v>
      </c>
      <c r="D13" s="164">
        <v>1</v>
      </c>
      <c r="E13" s="167">
        <v>0</v>
      </c>
      <c r="F13" s="168">
        <f t="shared" si="2"/>
        <v>0</v>
      </c>
      <c r="G13" s="168"/>
      <c r="H13" s="168"/>
    </row>
    <row r="14" spans="1:8" ht="13.7" customHeight="1">
      <c r="A14" s="164">
        <v>3</v>
      </c>
      <c r="B14" s="165" t="s">
        <v>405</v>
      </c>
      <c r="C14" s="166" t="s">
        <v>46</v>
      </c>
      <c r="D14" s="164">
        <v>1</v>
      </c>
      <c r="E14" s="167">
        <v>0</v>
      </c>
      <c r="F14" s="168">
        <f t="shared" si="2"/>
        <v>0</v>
      </c>
      <c r="G14" s="168"/>
      <c r="H14" s="168"/>
    </row>
    <row r="15" spans="1:8" ht="12.95" customHeight="1">
      <c r="A15" s="164">
        <v>4</v>
      </c>
      <c r="B15" s="169" t="s">
        <v>406</v>
      </c>
      <c r="C15" s="170" t="s">
        <v>46</v>
      </c>
      <c r="D15" s="164">
        <v>11</v>
      </c>
      <c r="E15" s="167">
        <v>0</v>
      </c>
      <c r="F15" s="168">
        <f t="shared" si="2"/>
        <v>0</v>
      </c>
      <c r="G15" s="168"/>
      <c r="H15" s="168"/>
    </row>
    <row r="16" spans="1:8" ht="12.95" customHeight="1">
      <c r="A16" s="164">
        <v>5</v>
      </c>
      <c r="B16" s="169" t="s">
        <v>407</v>
      </c>
      <c r="C16" s="170" t="s">
        <v>46</v>
      </c>
      <c r="D16" s="164">
        <v>11</v>
      </c>
      <c r="E16" s="167">
        <v>0</v>
      </c>
      <c r="F16" s="168">
        <f t="shared" si="2"/>
        <v>0</v>
      </c>
      <c r="G16" s="168"/>
      <c r="H16" s="168"/>
    </row>
    <row r="17" spans="1:8" ht="12.95" customHeight="1">
      <c r="A17" s="164">
        <v>6</v>
      </c>
      <c r="B17" s="169" t="s">
        <v>408</v>
      </c>
      <c r="C17" s="170" t="s">
        <v>46</v>
      </c>
      <c r="D17" s="164">
        <v>1</v>
      </c>
      <c r="E17" s="167">
        <v>0</v>
      </c>
      <c r="F17" s="168">
        <f t="shared" si="2"/>
        <v>0</v>
      </c>
      <c r="G17" s="168"/>
      <c r="H17" s="168"/>
    </row>
    <row r="18" spans="1:8" ht="12.95" customHeight="1">
      <c r="A18" s="164">
        <v>7</v>
      </c>
      <c r="B18" s="169" t="s">
        <v>409</v>
      </c>
      <c r="C18" s="170" t="s">
        <v>46</v>
      </c>
      <c r="D18" s="164">
        <v>1</v>
      </c>
      <c r="E18" s="167">
        <v>0</v>
      </c>
      <c r="F18" s="168">
        <f t="shared" si="2"/>
        <v>0</v>
      </c>
      <c r="G18" s="168"/>
      <c r="H18" s="168"/>
    </row>
    <row r="19" spans="1:8" ht="12.95" customHeight="1">
      <c r="A19" s="164">
        <v>8</v>
      </c>
      <c r="B19" s="169" t="s">
        <v>410</v>
      </c>
      <c r="C19" s="170" t="s">
        <v>235</v>
      </c>
      <c r="D19" s="164">
        <v>1</v>
      </c>
      <c r="E19" s="167">
        <v>0</v>
      </c>
      <c r="F19" s="168">
        <f t="shared" si="2"/>
        <v>0</v>
      </c>
      <c r="G19" s="168"/>
      <c r="H19" s="168"/>
    </row>
    <row r="20" spans="1:8" ht="12.95" customHeight="1">
      <c r="A20" s="164">
        <v>9</v>
      </c>
      <c r="B20" s="169" t="s">
        <v>411</v>
      </c>
      <c r="C20" s="170" t="s">
        <v>412</v>
      </c>
      <c r="D20" s="164">
        <v>3</v>
      </c>
      <c r="E20" s="167">
        <v>0</v>
      </c>
      <c r="F20" s="168">
        <f t="shared" si="2"/>
        <v>0</v>
      </c>
      <c r="G20" s="168"/>
      <c r="H20" s="168"/>
    </row>
    <row r="21" spans="1:8" ht="12.95" customHeight="1">
      <c r="A21" s="173"/>
      <c r="B21" s="174"/>
      <c r="C21" s="173"/>
      <c r="D21" s="173"/>
      <c r="E21" s="167"/>
      <c r="F21" s="168"/>
      <c r="G21" s="168"/>
      <c r="H21" s="168"/>
    </row>
    <row r="22" spans="1:8" ht="18" customHeight="1">
      <c r="A22" s="175" t="s">
        <v>376</v>
      </c>
      <c r="B22" s="176"/>
      <c r="C22" s="176"/>
      <c r="D22" s="177"/>
      <c r="E22" s="178"/>
      <c r="F22" s="179">
        <f>SUM(F3:F20)</f>
        <v>0</v>
      </c>
      <c r="G22" s="180"/>
      <c r="H22" s="179">
        <f>SUM(H3:H9)</f>
        <v>38206.400000000001</v>
      </c>
    </row>
    <row r="23" spans="1:8" ht="12.95" customHeight="1">
      <c r="A23" s="181"/>
      <c r="B23" s="182"/>
      <c r="C23" s="182"/>
      <c r="D23" s="182"/>
      <c r="E23" s="183"/>
      <c r="F23" s="184"/>
      <c r="G23" s="185"/>
      <c r="H23" s="185"/>
    </row>
    <row r="24" spans="1:8" ht="12.95" customHeight="1">
      <c r="A24" s="186"/>
      <c r="B24" s="187"/>
      <c r="C24" s="187"/>
      <c r="D24" s="187"/>
      <c r="E24" s="188"/>
      <c r="F24" s="189"/>
      <c r="G24" s="190"/>
      <c r="H24" s="190"/>
    </row>
    <row r="25" spans="1:8" ht="12.95" customHeight="1">
      <c r="A25" s="191" t="s">
        <v>382</v>
      </c>
      <c r="B25" s="187"/>
      <c r="C25" s="187"/>
      <c r="D25" s="187"/>
      <c r="E25" s="188"/>
      <c r="F25" s="189"/>
      <c r="G25" s="190"/>
      <c r="H25" s="190"/>
    </row>
  </sheetData>
  <mergeCells count="1">
    <mergeCell ref="A1:F1"/>
  </mergeCells>
  <conditionalFormatting sqref="E3:H10 G11:H11 E12:H25">
    <cfRule type="cellIs" dxfId="0" priority="1" stopIfTrue="1" operator="lessThan">
      <formula>0</formula>
    </cfRule>
  </conditionalFormatting>
  <pageMargins left="0.39370100000000002" right="0.39370100000000002" top="0.79" bottom="0.79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Položky</vt:lpstr>
      <vt:lpstr>Rozvodnice</vt:lpstr>
      <vt:lpstr>Svítidla </vt:lpstr>
      <vt:lpstr>Slaboproudé rozvody</vt:lpstr>
      <vt:lpstr>EZS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Zouhar Petr</cp:lastModifiedBy>
  <dcterms:modified xsi:type="dcterms:W3CDTF">2020-04-16T11:35:27Z</dcterms:modified>
</cp:coreProperties>
</file>